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5120" yWindow="1720" windowWidth="22480" windowHeight="166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9" i="1" l="1"/>
  <c r="N49" i="1"/>
  <c r="I49" i="1"/>
  <c r="S48" i="1"/>
  <c r="N48" i="1"/>
  <c r="I48" i="1"/>
  <c r="S47" i="1"/>
  <c r="N47" i="1"/>
  <c r="I47" i="1"/>
  <c r="S46" i="1"/>
  <c r="N46" i="1"/>
  <c r="I46" i="1"/>
  <c r="N43" i="1"/>
  <c r="N44" i="1"/>
  <c r="N45" i="1"/>
  <c r="N50" i="1"/>
  <c r="N51" i="1"/>
  <c r="S50" i="1"/>
  <c r="I50" i="1"/>
  <c r="S45" i="1"/>
  <c r="I45" i="1"/>
  <c r="S44" i="1"/>
  <c r="I44" i="1"/>
  <c r="S43" i="1"/>
  <c r="I43" i="1"/>
  <c r="S42" i="1"/>
  <c r="N42" i="1"/>
  <c r="I42" i="1"/>
  <c r="S41" i="1"/>
  <c r="N41" i="1"/>
  <c r="I41" i="1"/>
  <c r="S40" i="1"/>
  <c r="N40" i="1"/>
  <c r="I40" i="1"/>
  <c r="S39" i="1"/>
  <c r="N39" i="1"/>
  <c r="I39" i="1"/>
  <c r="S38" i="1"/>
  <c r="N38" i="1"/>
  <c r="I38" i="1"/>
  <c r="N37" i="1"/>
  <c r="N36" i="1"/>
  <c r="N35" i="1"/>
  <c r="S37" i="1"/>
  <c r="S36" i="1"/>
  <c r="S35" i="1"/>
  <c r="S34" i="1"/>
  <c r="I37" i="1"/>
  <c r="I36" i="1"/>
  <c r="I35" i="1"/>
  <c r="N34" i="1"/>
  <c r="I34" i="1"/>
  <c r="S33" i="1"/>
  <c r="N33" i="1"/>
  <c r="I33" i="1"/>
  <c r="S32" i="1"/>
  <c r="N32" i="1"/>
  <c r="I32" i="1"/>
  <c r="S31" i="1"/>
  <c r="N31" i="1"/>
  <c r="I31" i="1"/>
  <c r="N30" i="1"/>
  <c r="I30" i="1"/>
  <c r="S29" i="1"/>
  <c r="N29" i="1"/>
  <c r="I29" i="1"/>
  <c r="S28" i="1"/>
  <c r="N28" i="1"/>
  <c r="I28" i="1"/>
  <c r="S27" i="1"/>
  <c r="N27" i="1"/>
  <c r="I27" i="1"/>
  <c r="S26" i="1"/>
  <c r="N26" i="1"/>
  <c r="I26" i="1"/>
  <c r="S25" i="1"/>
  <c r="N25" i="1"/>
  <c r="I25" i="1"/>
  <c r="S24" i="1"/>
  <c r="N24" i="1"/>
  <c r="I24" i="1"/>
  <c r="S23" i="1"/>
  <c r="N23" i="1"/>
  <c r="I23" i="1"/>
  <c r="S22" i="1"/>
  <c r="N22" i="1"/>
  <c r="I22" i="1"/>
  <c r="S21" i="1"/>
  <c r="N21" i="1"/>
  <c r="I21" i="1"/>
  <c r="I20" i="1"/>
  <c r="I5" i="1"/>
  <c r="I6" i="1"/>
  <c r="I8" i="1"/>
  <c r="I9" i="1"/>
  <c r="I10" i="1"/>
  <c r="I11" i="1"/>
  <c r="I12" i="1"/>
  <c r="I13" i="1"/>
  <c r="I14" i="1"/>
  <c r="I15" i="1"/>
  <c r="I16" i="1"/>
  <c r="I17" i="1"/>
  <c r="I18" i="1"/>
  <c r="I19" i="1"/>
  <c r="I5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9" i="1"/>
  <c r="N20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9" i="1"/>
  <c r="S20" i="1"/>
  <c r="S51" i="1"/>
  <c r="N54" i="1"/>
</calcChain>
</file>

<file path=xl/sharedStrings.xml><?xml version="1.0" encoding="utf-8"?>
<sst xmlns="http://schemas.openxmlformats.org/spreadsheetml/2006/main" count="157" uniqueCount="82">
  <si>
    <t>Pricing Market Analysis</t>
  </si>
  <si>
    <t>Small Work</t>
  </si>
  <si>
    <t>Medium Work</t>
  </si>
  <si>
    <t>Large Work</t>
  </si>
  <si>
    <t>Artist Name</t>
  </si>
  <si>
    <t>Image</t>
  </si>
  <si>
    <t>Height</t>
  </si>
  <si>
    <t>Width</t>
  </si>
  <si>
    <t xml:space="preserve">Depth </t>
  </si>
  <si>
    <t>Price</t>
  </si>
  <si>
    <t>Price per Inch</t>
  </si>
  <si>
    <t>Do not include "$" or "."</t>
  </si>
  <si>
    <t>square inch or cubic inch price - calculated automatically</t>
  </si>
  <si>
    <t>Average</t>
  </si>
  <si>
    <t>Suggested Retail Price Per Square Inch</t>
  </si>
  <si>
    <t>Gallery/Venue</t>
  </si>
  <si>
    <t>Ben Hammond</t>
  </si>
  <si>
    <t>Mother &amp; Child</t>
  </si>
  <si>
    <t>L'Deane Trueblood</t>
  </si>
  <si>
    <t>Angel in Repose</t>
  </si>
  <si>
    <t>Reunion</t>
  </si>
  <si>
    <t>Angela Mia De La Vega</t>
  </si>
  <si>
    <t>Pivotal Moment</t>
  </si>
  <si>
    <t>Tiny Dancer (Lg &amp; Sm)</t>
  </si>
  <si>
    <t>Joyful</t>
  </si>
  <si>
    <t>Summer</t>
  </si>
  <si>
    <t xml:space="preserve"> enter 1 for paintings &amp; 2D art</t>
  </si>
  <si>
    <t>Madonna &amp; Child</t>
  </si>
  <si>
    <t>Beauty and the Beach</t>
  </si>
  <si>
    <t>Tommy Boy</t>
  </si>
  <si>
    <t>Rive Gauche Gallery</t>
  </si>
  <si>
    <t>Garden Sprite</t>
  </si>
  <si>
    <t>The Stretch</t>
  </si>
  <si>
    <t>Seth Vandable</t>
  </si>
  <si>
    <t>Bronze Coast Gallery</t>
  </si>
  <si>
    <t>Aspire</t>
  </si>
  <si>
    <t>In Dreams</t>
  </si>
  <si>
    <t>Camile</t>
  </si>
  <si>
    <t>Petit Baigneuse</t>
  </si>
  <si>
    <t>Vala Ola</t>
  </si>
  <si>
    <t>Sage Creek Gallery, Santa Fe, NM</t>
  </si>
  <si>
    <t>Bird of Paradise</t>
  </si>
  <si>
    <t>Tickled</t>
  </si>
  <si>
    <t>Calla Lillies</t>
  </si>
  <si>
    <t>Spirit of the Senses</t>
  </si>
  <si>
    <t>Christ</t>
  </si>
  <si>
    <t>Weatherburn Gallery in Orlando Florida</t>
  </si>
  <si>
    <t>Susanne Vertel</t>
  </si>
  <si>
    <t>Chardonnay</t>
  </si>
  <si>
    <t>Exposures Int'l Sedona, AZ</t>
  </si>
  <si>
    <t>Harvest</t>
  </si>
  <si>
    <t>Rod Ambroson</t>
  </si>
  <si>
    <t>Mocking Bird Gallery, Bend, Oregon</t>
  </si>
  <si>
    <t>Dignity (3/4 Life) Dignity (small)</t>
  </si>
  <si>
    <t>Dreamer (Portrait</t>
  </si>
  <si>
    <t>The Three Graces (bas relief)</t>
  </si>
  <si>
    <t>In Her Care</t>
  </si>
  <si>
    <t>Joshua Spendlove</t>
  </si>
  <si>
    <t>Xanadu Gallery</t>
  </si>
  <si>
    <t>Pitzers, Winberly, TX</t>
  </si>
  <si>
    <t>Illume Gallery, Salt Lake City, UT</t>
  </si>
  <si>
    <t>Sugarman-Peterson Gallery, Santa Fe, NM</t>
  </si>
  <si>
    <t>Sarah</t>
  </si>
  <si>
    <t>Harmony</t>
  </si>
  <si>
    <t>Rosie Sandifer</t>
  </si>
  <si>
    <t>Acquarian</t>
  </si>
  <si>
    <t>Total Arts Gallery Taos, New Mexico</t>
  </si>
  <si>
    <t>Stanley Bleifeld</t>
  </si>
  <si>
    <t>Family at Play</t>
  </si>
  <si>
    <t>Child with Pidgeons</t>
  </si>
  <si>
    <t>Flower Girl</t>
  </si>
  <si>
    <t>Buckaroo Balls</t>
  </si>
  <si>
    <t>Catch Me if You Can</t>
  </si>
  <si>
    <t>Karl Jensen</t>
  </si>
  <si>
    <t>Meyer Gallery,      Santa Fe, New Mexico</t>
  </si>
  <si>
    <t>Ann Flemming</t>
  </si>
  <si>
    <t>Waxlander Gallery Santa Fe, NM</t>
  </si>
  <si>
    <t>Cliffs of Moher</t>
  </si>
  <si>
    <t>Inner Light</t>
  </si>
  <si>
    <t>Midori Spring</t>
  </si>
  <si>
    <t>A Wild Hare</t>
  </si>
  <si>
    <t>Windsong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</si>
</sst>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color rgb="FF000000"/>
      <name val="Arial"/>
    </font>
    <font>
      <sz val="14"/>
      <color rgb="FFF3F3F3"/>
      <name val="Arial"/>
      <family val="2"/>
    </font>
    <font>
      <sz val="10"/>
      <name val="Arial"/>
      <family val="2"/>
    </font>
    <font>
      <sz val="8"/>
      <color theme="0" tint="-0.14999847407452621"/>
      <name val="Arial"/>
      <family val="2"/>
    </font>
    <font>
      <sz val="36"/>
      <name val="Arial"/>
      <family val="2"/>
    </font>
    <font>
      <sz val="14"/>
      <color rgb="FF000000"/>
      <name val="Arial"/>
    </font>
    <font>
      <sz val="14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Arial"/>
    </font>
    <font>
      <sz val="12"/>
      <color rgb="FF000000"/>
      <name val="Arial"/>
    </font>
    <font>
      <sz val="8"/>
      <name val="Arial"/>
    </font>
    <font>
      <sz val="8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1" tint="0.14999847407452621"/>
        <bgColor rgb="FFEFEFEF"/>
      </patternFill>
    </fill>
    <fill>
      <patternFill patternType="solid">
        <fgColor theme="1" tint="0.14999847407452621"/>
        <bgColor rgb="FFCCCCCC"/>
      </patternFill>
    </fill>
    <fill>
      <patternFill patternType="solid">
        <fgColor rgb="FFCCCCCC"/>
        <bgColor rgb="FFEFEFE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3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2" fontId="2" fillId="0" borderId="0" xfId="0" applyNumberFormat="1" applyFont="1"/>
    <xf numFmtId="164" fontId="2" fillId="0" borderId="0" xfId="0" applyNumberFormat="1" applyFont="1"/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6" fillId="7" borderId="6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3" borderId="4" xfId="0" applyFont="1" applyFill="1" applyBorder="1" applyAlignment="1"/>
    <xf numFmtId="0" fontId="9" fillId="3" borderId="0" xfId="0" applyFont="1" applyFill="1" applyAlignment="1"/>
    <xf numFmtId="0" fontId="9" fillId="4" borderId="4" xfId="0" applyFont="1" applyFill="1" applyBorder="1" applyAlignment="1"/>
    <xf numFmtId="0" fontId="9" fillId="4" borderId="0" xfId="0" applyFont="1" applyFill="1" applyAlignment="1"/>
    <xf numFmtId="0" fontId="9" fillId="3" borderId="5" xfId="0" applyFont="1" applyFill="1" applyBorder="1" applyAlignment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2" fillId="0" borderId="0" xfId="0" applyFont="1" applyAlignment="1"/>
    <xf numFmtId="3" fontId="6" fillId="3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/>
    <xf numFmtId="164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</cellXfs>
  <cellStyles count="2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25" zoomScale="75" zoomScaleNormal="75" zoomScalePageLayoutView="75" workbookViewId="0">
      <selection activeCell="T40" sqref="T40"/>
    </sheetView>
  </sheetViews>
  <sheetFormatPr baseColWidth="10" defaultColWidth="14.5" defaultRowHeight="15.75" customHeight="1" x14ac:dyDescent="0"/>
  <cols>
    <col min="1" max="1" width="6.5" customWidth="1"/>
    <col min="2" max="2" width="20.83203125" style="8" customWidth="1"/>
    <col min="3" max="3" width="24.5" style="8" customWidth="1"/>
    <col min="4" max="4" width="26.6640625" customWidth="1"/>
    <col min="5" max="5" width="7.5" customWidth="1"/>
    <col min="6" max="6" width="7.33203125" customWidth="1"/>
    <col min="7" max="7" width="6.83203125" customWidth="1"/>
    <col min="8" max="8" width="7.6640625" customWidth="1"/>
    <col min="9" max="9" width="9.6640625" customWidth="1"/>
    <col min="10" max="10" width="7" customWidth="1"/>
    <col min="11" max="11" width="7.1640625" customWidth="1"/>
    <col min="12" max="12" width="7" customWidth="1"/>
    <col min="13" max="13" width="7.33203125" customWidth="1"/>
    <col min="14" max="14" width="10" customWidth="1"/>
    <col min="15" max="15" width="7.5" customWidth="1"/>
    <col min="16" max="16" width="7.6640625" customWidth="1"/>
    <col min="17" max="17" width="7.33203125" customWidth="1"/>
    <col min="18" max="18" width="9.1640625" customWidth="1"/>
    <col min="19" max="19" width="17.5" customWidth="1"/>
    <col min="20" max="20" width="33.5" customWidth="1"/>
  </cols>
  <sheetData>
    <row r="1" spans="1:30" ht="40.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0" ht="17">
      <c r="E2" s="41" t="s">
        <v>1</v>
      </c>
      <c r="F2" s="42"/>
      <c r="G2" s="42"/>
      <c r="H2" s="42"/>
      <c r="I2" s="42"/>
      <c r="J2" s="41" t="s">
        <v>2</v>
      </c>
      <c r="K2" s="42"/>
      <c r="L2" s="42"/>
      <c r="M2" s="42"/>
      <c r="N2" s="42"/>
      <c r="O2" s="41" t="s">
        <v>3</v>
      </c>
      <c r="P2" s="42"/>
      <c r="Q2" s="42"/>
      <c r="R2" s="42"/>
      <c r="S2" s="43"/>
    </row>
    <row r="3" spans="1:30" s="29" customFormat="1" ht="15">
      <c r="A3" s="21"/>
      <c r="B3" s="22" t="s">
        <v>4</v>
      </c>
      <c r="C3" s="22" t="s">
        <v>15</v>
      </c>
      <c r="D3" s="23" t="s">
        <v>5</v>
      </c>
      <c r="E3" s="24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6</v>
      </c>
      <c r="K3" s="27" t="s">
        <v>7</v>
      </c>
      <c r="L3" s="27" t="s">
        <v>8</v>
      </c>
      <c r="M3" s="27" t="s">
        <v>9</v>
      </c>
      <c r="N3" s="27" t="s">
        <v>10</v>
      </c>
      <c r="O3" s="24" t="s">
        <v>6</v>
      </c>
      <c r="P3" s="25" t="s">
        <v>7</v>
      </c>
      <c r="Q3" s="25" t="s">
        <v>8</v>
      </c>
      <c r="R3" s="25" t="s">
        <v>9</v>
      </c>
      <c r="S3" s="28" t="s">
        <v>10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36" customFormat="1" ht="46.5" customHeight="1">
      <c r="A4" s="30"/>
      <c r="B4" s="31"/>
      <c r="C4" s="31"/>
      <c r="D4" s="30"/>
      <c r="E4" s="32"/>
      <c r="F4" s="33"/>
      <c r="G4" s="5" t="s">
        <v>26</v>
      </c>
      <c r="H4" s="5" t="s">
        <v>11</v>
      </c>
      <c r="I4" s="5" t="s">
        <v>12</v>
      </c>
      <c r="J4" s="34"/>
      <c r="K4" s="35"/>
      <c r="L4" s="6" t="s">
        <v>26</v>
      </c>
      <c r="M4" s="6" t="s">
        <v>11</v>
      </c>
      <c r="N4" s="6" t="s">
        <v>12</v>
      </c>
      <c r="O4" s="32"/>
      <c r="P4" s="33"/>
      <c r="Q4" s="5" t="s">
        <v>26</v>
      </c>
      <c r="R4" s="5" t="s">
        <v>11</v>
      </c>
      <c r="S4" s="7" t="s">
        <v>12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36" customHeight="1">
      <c r="A5" s="1">
        <v>1</v>
      </c>
      <c r="B5" s="11" t="s">
        <v>18</v>
      </c>
      <c r="C5" s="11" t="s">
        <v>27</v>
      </c>
      <c r="D5" s="11" t="s">
        <v>27</v>
      </c>
      <c r="E5" s="14">
        <v>11</v>
      </c>
      <c r="F5" s="14">
        <v>5</v>
      </c>
      <c r="G5" s="14">
        <v>5</v>
      </c>
      <c r="H5" s="14">
        <v>1300</v>
      </c>
      <c r="I5" s="15">
        <f t="shared" ref="I5" si="0">IFERROR((H5/E5/F5/G5),"")</f>
        <v>4.7272727272727275</v>
      </c>
      <c r="J5" s="16">
        <v>27</v>
      </c>
      <c r="K5" s="16">
        <v>7</v>
      </c>
      <c r="L5" s="16">
        <v>7</v>
      </c>
      <c r="M5" s="16">
        <v>4600</v>
      </c>
      <c r="N5" s="17">
        <f t="shared" ref="N5:N34" si="1">IFERROR((M5/J5/K5/L5),"")</f>
        <v>3.4769463340891913</v>
      </c>
      <c r="O5" s="14"/>
      <c r="P5" s="14"/>
      <c r="Q5" s="14"/>
      <c r="R5" s="14"/>
      <c r="S5" s="15" t="str">
        <f t="shared" ref="S5:S37" si="2">IFERROR((R5/O5/P5/Q5),"")</f>
        <v/>
      </c>
    </row>
    <row r="6" spans="1:30" ht="33" customHeight="1">
      <c r="A6" s="1">
        <v>2</v>
      </c>
      <c r="B6" s="11" t="s">
        <v>18</v>
      </c>
      <c r="C6" s="11" t="s">
        <v>30</v>
      </c>
      <c r="D6" s="13" t="s">
        <v>28</v>
      </c>
      <c r="E6" s="14"/>
      <c r="F6" s="14"/>
      <c r="G6" s="14"/>
      <c r="H6" s="14"/>
      <c r="I6" s="15" t="str">
        <f t="shared" ref="I6" si="3">IFERROR((H6/E6/F6/G6),"")</f>
        <v/>
      </c>
      <c r="J6" s="16"/>
      <c r="K6" s="16"/>
      <c r="L6" s="16"/>
      <c r="M6" s="16"/>
      <c r="N6" s="17" t="str">
        <f t="shared" si="1"/>
        <v/>
      </c>
      <c r="O6" s="14">
        <v>16</v>
      </c>
      <c r="P6" s="14">
        <v>13</v>
      </c>
      <c r="Q6" s="14">
        <v>34</v>
      </c>
      <c r="R6" s="14">
        <v>6100</v>
      </c>
      <c r="S6" s="15">
        <f t="shared" si="2"/>
        <v>0.86255656108597289</v>
      </c>
    </row>
    <row r="7" spans="1:30" ht="34" customHeight="1">
      <c r="A7" s="1">
        <v>3</v>
      </c>
      <c r="B7" s="11" t="s">
        <v>18</v>
      </c>
      <c r="C7" s="11" t="s">
        <v>30</v>
      </c>
      <c r="D7" s="13" t="s">
        <v>29</v>
      </c>
      <c r="E7" s="14"/>
      <c r="F7" s="14"/>
      <c r="G7" s="14"/>
      <c r="H7" s="14"/>
      <c r="I7" s="15"/>
      <c r="J7" s="16"/>
      <c r="K7" s="16"/>
      <c r="L7" s="16"/>
      <c r="M7" s="16"/>
      <c r="N7" s="17" t="str">
        <f t="shared" si="1"/>
        <v/>
      </c>
      <c r="O7" s="14">
        <v>35</v>
      </c>
      <c r="P7" s="14">
        <v>14</v>
      </c>
      <c r="Q7" s="14">
        <v>14</v>
      </c>
      <c r="R7" s="14">
        <v>5200</v>
      </c>
      <c r="S7" s="15">
        <f t="shared" si="2"/>
        <v>0.75801749271137031</v>
      </c>
    </row>
    <row r="8" spans="1:30" ht="33" customHeight="1">
      <c r="A8" s="1">
        <v>4</v>
      </c>
      <c r="B8" s="11" t="s">
        <v>18</v>
      </c>
      <c r="C8" s="11" t="s">
        <v>30</v>
      </c>
      <c r="D8" s="13" t="s">
        <v>31</v>
      </c>
      <c r="E8" s="14"/>
      <c r="F8" s="14"/>
      <c r="G8" s="14"/>
      <c r="H8" s="14"/>
      <c r="I8" s="15" t="str">
        <f t="shared" ref="I8:I13" si="4">IFERROR((H8/E8/F8/G8),"")</f>
        <v/>
      </c>
      <c r="J8" s="16"/>
      <c r="K8" s="16"/>
      <c r="L8" s="16"/>
      <c r="M8" s="16"/>
      <c r="N8" s="17" t="str">
        <f t="shared" si="1"/>
        <v/>
      </c>
      <c r="O8" s="14">
        <v>43</v>
      </c>
      <c r="P8" s="14">
        <v>18</v>
      </c>
      <c r="Q8" s="14">
        <v>16</v>
      </c>
      <c r="R8" s="14">
        <v>10900</v>
      </c>
      <c r="S8" s="15">
        <f t="shared" si="2"/>
        <v>0.8801679586563308</v>
      </c>
    </row>
    <row r="9" spans="1:30" s="12" customFormat="1" ht="46" customHeight="1">
      <c r="A9" s="1">
        <v>5</v>
      </c>
      <c r="B9" s="11" t="s">
        <v>33</v>
      </c>
      <c r="C9" s="11" t="s">
        <v>34</v>
      </c>
      <c r="D9" s="13" t="s">
        <v>35</v>
      </c>
      <c r="E9" s="14"/>
      <c r="F9" s="14"/>
      <c r="G9" s="14"/>
      <c r="H9" s="14"/>
      <c r="I9" s="15" t="str">
        <f t="shared" si="4"/>
        <v/>
      </c>
      <c r="J9" s="19">
        <v>19</v>
      </c>
      <c r="K9" s="19">
        <v>7</v>
      </c>
      <c r="L9" s="19">
        <v>7</v>
      </c>
      <c r="M9" s="19">
        <v>1900</v>
      </c>
      <c r="N9" s="17">
        <f t="shared" si="1"/>
        <v>2.0408163265306123</v>
      </c>
      <c r="O9" s="14"/>
      <c r="P9" s="14"/>
      <c r="Q9" s="14"/>
      <c r="R9" s="14"/>
      <c r="S9" s="15" t="str">
        <f t="shared" si="2"/>
        <v/>
      </c>
    </row>
    <row r="10" spans="1:30" ht="48" customHeight="1">
      <c r="A10" s="1">
        <v>6</v>
      </c>
      <c r="B10" s="11" t="s">
        <v>33</v>
      </c>
      <c r="C10" s="11" t="s">
        <v>34</v>
      </c>
      <c r="D10" s="13" t="s">
        <v>36</v>
      </c>
      <c r="E10" s="14">
        <v>10.75</v>
      </c>
      <c r="F10" s="14">
        <v>3</v>
      </c>
      <c r="G10" s="14">
        <v>2.5</v>
      </c>
      <c r="H10" s="14">
        <v>380</v>
      </c>
      <c r="I10" s="15">
        <f t="shared" ref="I10" si="5">IFERROR((H10/E10/F10/G10),"")</f>
        <v>4.7131782945736429</v>
      </c>
      <c r="J10" s="16"/>
      <c r="K10" s="16"/>
      <c r="L10" s="16"/>
      <c r="M10" s="16"/>
      <c r="N10" s="17" t="str">
        <f t="shared" si="1"/>
        <v/>
      </c>
      <c r="O10" s="14"/>
      <c r="P10" s="14"/>
      <c r="Q10" s="14"/>
      <c r="R10" s="14"/>
      <c r="S10" s="15" t="str">
        <f t="shared" si="2"/>
        <v/>
      </c>
    </row>
    <row r="11" spans="1:30" ht="39" customHeight="1">
      <c r="A11" s="1">
        <v>7</v>
      </c>
      <c r="B11" s="11" t="s">
        <v>33</v>
      </c>
      <c r="C11" s="11" t="s">
        <v>34</v>
      </c>
      <c r="D11" s="13" t="s">
        <v>37</v>
      </c>
      <c r="E11" s="14"/>
      <c r="F11" s="14"/>
      <c r="G11" s="14"/>
      <c r="H11" s="14"/>
      <c r="I11" s="15" t="str">
        <f t="shared" si="4"/>
        <v/>
      </c>
      <c r="J11" s="16">
        <v>25.25</v>
      </c>
      <c r="K11" s="16">
        <v>9.25</v>
      </c>
      <c r="L11" s="16">
        <v>16.5</v>
      </c>
      <c r="M11" s="16">
        <v>3900</v>
      </c>
      <c r="N11" s="17">
        <f t="shared" si="1"/>
        <v>1.011993091201012</v>
      </c>
      <c r="O11" s="14"/>
      <c r="P11" s="14"/>
      <c r="Q11" s="14"/>
      <c r="R11" s="14"/>
      <c r="S11" s="15" t="str">
        <f t="shared" si="2"/>
        <v/>
      </c>
    </row>
    <row r="12" spans="1:30" ht="38" customHeight="1">
      <c r="A12" s="1">
        <v>8</v>
      </c>
      <c r="B12" s="11" t="s">
        <v>33</v>
      </c>
      <c r="C12" s="11" t="s">
        <v>34</v>
      </c>
      <c r="D12" s="13" t="s">
        <v>38</v>
      </c>
      <c r="E12" s="14"/>
      <c r="F12" s="14"/>
      <c r="G12" s="14"/>
      <c r="H12" s="14"/>
      <c r="I12" s="15" t="str">
        <f t="shared" si="4"/>
        <v/>
      </c>
      <c r="J12" s="16">
        <v>17.75</v>
      </c>
      <c r="K12" s="16">
        <v>5.75</v>
      </c>
      <c r="L12" s="16">
        <v>5.75</v>
      </c>
      <c r="M12" s="16">
        <v>1700</v>
      </c>
      <c r="N12" s="17">
        <f t="shared" si="1"/>
        <v>2.8967757395031812</v>
      </c>
      <c r="O12" s="14"/>
      <c r="P12" s="14"/>
      <c r="Q12" s="14"/>
      <c r="R12" s="14"/>
      <c r="S12" s="15" t="str">
        <f t="shared" si="2"/>
        <v/>
      </c>
    </row>
    <row r="13" spans="1:30" ht="37" customHeight="1">
      <c r="A13" s="1">
        <v>9</v>
      </c>
      <c r="B13" s="11" t="s">
        <v>16</v>
      </c>
      <c r="C13" s="11" t="s">
        <v>60</v>
      </c>
      <c r="D13" s="13" t="s">
        <v>19</v>
      </c>
      <c r="E13" s="14"/>
      <c r="F13" s="14"/>
      <c r="G13" s="14"/>
      <c r="H13" s="14"/>
      <c r="I13" s="15" t="str">
        <f t="shared" si="4"/>
        <v/>
      </c>
      <c r="J13" s="16">
        <v>17.5</v>
      </c>
      <c r="K13" s="16">
        <v>10</v>
      </c>
      <c r="L13" s="16">
        <v>7</v>
      </c>
      <c r="M13" s="16">
        <v>3750</v>
      </c>
      <c r="N13" s="17">
        <f t="shared" si="1"/>
        <v>3.0612244897959182</v>
      </c>
      <c r="O13" s="14"/>
      <c r="P13" s="14"/>
      <c r="Q13" s="14"/>
      <c r="R13" s="14"/>
      <c r="S13" s="15" t="str">
        <f t="shared" si="2"/>
        <v/>
      </c>
    </row>
    <row r="14" spans="1:30" ht="40" customHeight="1">
      <c r="A14" s="1">
        <v>10</v>
      </c>
      <c r="B14" s="11" t="s">
        <v>16</v>
      </c>
      <c r="C14" s="11" t="s">
        <v>61</v>
      </c>
      <c r="D14" s="13" t="s">
        <v>20</v>
      </c>
      <c r="E14" s="14"/>
      <c r="F14" s="14"/>
      <c r="G14" s="14"/>
      <c r="H14" s="14"/>
      <c r="I14" s="15" t="str">
        <f t="shared" ref="I14" si="6">IFERROR((H14/E14/F14/G14),"")</f>
        <v/>
      </c>
      <c r="J14" s="16">
        <v>15</v>
      </c>
      <c r="K14" s="16">
        <v>25</v>
      </c>
      <c r="L14" s="16">
        <v>10</v>
      </c>
      <c r="M14" s="16">
        <v>3750</v>
      </c>
      <c r="N14" s="17">
        <f t="shared" si="1"/>
        <v>1</v>
      </c>
      <c r="O14" s="14"/>
      <c r="P14" s="14"/>
      <c r="Q14" s="14"/>
      <c r="R14" s="14"/>
      <c r="S14" s="15" t="str">
        <f t="shared" si="2"/>
        <v/>
      </c>
    </row>
    <row r="15" spans="1:30" ht="42" customHeight="1">
      <c r="A15" s="1">
        <v>11</v>
      </c>
      <c r="B15" s="11" t="s">
        <v>16</v>
      </c>
      <c r="C15" s="11" t="s">
        <v>61</v>
      </c>
      <c r="D15" s="13" t="s">
        <v>32</v>
      </c>
      <c r="E15" s="14"/>
      <c r="F15" s="14"/>
      <c r="G15" s="14"/>
      <c r="H15" s="14"/>
      <c r="I15" s="15" t="str">
        <f t="shared" ref="I15:I16" si="7">IFERROR((H15/E15/F15/G15),"")</f>
        <v/>
      </c>
      <c r="J15" s="16"/>
      <c r="K15" s="16"/>
      <c r="L15" s="16"/>
      <c r="M15" s="16"/>
      <c r="N15" s="17" t="str">
        <f t="shared" si="1"/>
        <v/>
      </c>
      <c r="O15" s="14">
        <v>57</v>
      </c>
      <c r="P15" s="14">
        <v>21</v>
      </c>
      <c r="Q15" s="14">
        <v>12</v>
      </c>
      <c r="R15" s="14">
        <v>11000</v>
      </c>
      <c r="S15" s="15">
        <f t="shared" si="2"/>
        <v>0.76580339738234482</v>
      </c>
    </row>
    <row r="16" spans="1:30" ht="43" customHeight="1">
      <c r="A16" s="1">
        <v>12</v>
      </c>
      <c r="B16" s="11" t="s">
        <v>16</v>
      </c>
      <c r="C16" s="11" t="s">
        <v>60</v>
      </c>
      <c r="D16" s="13" t="s">
        <v>17</v>
      </c>
      <c r="E16" s="14">
        <v>14</v>
      </c>
      <c r="F16" s="14">
        <v>16</v>
      </c>
      <c r="G16" s="14">
        <v>11</v>
      </c>
      <c r="H16" s="14">
        <v>2875</v>
      </c>
      <c r="I16" s="15">
        <f t="shared" si="7"/>
        <v>1.166801948051948</v>
      </c>
      <c r="J16" s="16"/>
      <c r="K16" s="16"/>
      <c r="L16" s="16"/>
      <c r="M16" s="16"/>
      <c r="N16" s="17" t="str">
        <f t="shared" si="1"/>
        <v/>
      </c>
      <c r="O16" s="14"/>
      <c r="P16" s="14"/>
      <c r="Q16" s="14"/>
      <c r="R16" s="14"/>
      <c r="S16" s="15" t="str">
        <f t="shared" si="2"/>
        <v/>
      </c>
    </row>
    <row r="17" spans="1:19" ht="38" customHeight="1">
      <c r="A17" s="1">
        <v>13</v>
      </c>
      <c r="B17" s="11" t="s">
        <v>21</v>
      </c>
      <c r="C17" s="11" t="s">
        <v>59</v>
      </c>
      <c r="D17" s="13" t="s">
        <v>23</v>
      </c>
      <c r="E17" s="14">
        <v>13.5</v>
      </c>
      <c r="F17" s="14">
        <v>4.5</v>
      </c>
      <c r="G17" s="14">
        <v>4.5</v>
      </c>
      <c r="H17" s="14">
        <v>1800</v>
      </c>
      <c r="I17" s="15">
        <f t="shared" ref="I17:I19" si="8">IFERROR((H17/E17/F17/G17),"")</f>
        <v>6.5843621399176966</v>
      </c>
      <c r="J17" s="16">
        <v>28</v>
      </c>
      <c r="K17" s="16">
        <v>9</v>
      </c>
      <c r="L17" s="16">
        <v>10</v>
      </c>
      <c r="M17" s="16">
        <v>6500</v>
      </c>
      <c r="N17" s="17">
        <f t="shared" si="1"/>
        <v>2.5793650793650795</v>
      </c>
      <c r="O17" s="14"/>
      <c r="P17" s="14"/>
      <c r="Q17" s="14"/>
      <c r="R17" s="14"/>
      <c r="S17" s="15" t="str">
        <f t="shared" si="2"/>
        <v/>
      </c>
    </row>
    <row r="18" spans="1:19" s="10" customFormat="1" ht="37" customHeight="1">
      <c r="A18" s="1">
        <v>14</v>
      </c>
      <c r="B18" s="11" t="s">
        <v>21</v>
      </c>
      <c r="C18" s="11" t="s">
        <v>59</v>
      </c>
      <c r="D18" s="13" t="s">
        <v>24</v>
      </c>
      <c r="E18" s="14">
        <v>13.5</v>
      </c>
      <c r="F18" s="14">
        <v>9.5</v>
      </c>
      <c r="G18" s="14">
        <v>4.5</v>
      </c>
      <c r="H18" s="14">
        <v>1800</v>
      </c>
      <c r="I18" s="15">
        <f t="shared" si="8"/>
        <v>3.1189083820662771</v>
      </c>
      <c r="J18" s="16"/>
      <c r="K18" s="16"/>
      <c r="L18" s="16"/>
      <c r="M18" s="16"/>
      <c r="N18" s="17"/>
      <c r="O18" s="14"/>
      <c r="P18" s="14"/>
      <c r="Q18" s="14"/>
      <c r="R18" s="14"/>
      <c r="S18" s="15"/>
    </row>
    <row r="19" spans="1:19" ht="36" customHeight="1">
      <c r="A19" s="1">
        <v>14</v>
      </c>
      <c r="B19" s="11" t="s">
        <v>21</v>
      </c>
      <c r="C19" s="11" t="s">
        <v>59</v>
      </c>
      <c r="D19" s="13" t="s">
        <v>22</v>
      </c>
      <c r="E19" s="14"/>
      <c r="F19" s="14"/>
      <c r="G19" s="14"/>
      <c r="H19" s="14"/>
      <c r="I19" s="15" t="str">
        <f t="shared" si="8"/>
        <v/>
      </c>
      <c r="J19" s="16">
        <v>28</v>
      </c>
      <c r="K19" s="16">
        <v>13</v>
      </c>
      <c r="L19" s="16">
        <v>11</v>
      </c>
      <c r="M19" s="16">
        <v>5500</v>
      </c>
      <c r="N19" s="17">
        <f t="shared" si="1"/>
        <v>1.3736263736263736</v>
      </c>
      <c r="O19" s="14"/>
      <c r="P19" s="14"/>
      <c r="Q19" s="14"/>
      <c r="R19" s="14"/>
      <c r="S19" s="15" t="str">
        <f t="shared" si="2"/>
        <v/>
      </c>
    </row>
    <row r="20" spans="1:19" ht="34" customHeight="1">
      <c r="A20" s="1">
        <v>15</v>
      </c>
      <c r="B20" s="11" t="s">
        <v>21</v>
      </c>
      <c r="C20" s="11" t="s">
        <v>59</v>
      </c>
      <c r="D20" s="13" t="s">
        <v>25</v>
      </c>
      <c r="E20" s="14"/>
      <c r="F20" s="14"/>
      <c r="G20" s="14"/>
      <c r="H20" s="14"/>
      <c r="I20" s="15" t="str">
        <f t="shared" ref="I20:I34" si="9">IFERROR((H20/E20/F20/G20),"")</f>
        <v/>
      </c>
      <c r="J20" s="16"/>
      <c r="K20" s="16"/>
      <c r="L20" s="16"/>
      <c r="M20" s="16"/>
      <c r="N20" s="17" t="str">
        <f t="shared" si="1"/>
        <v/>
      </c>
      <c r="O20" s="14">
        <v>37</v>
      </c>
      <c r="P20" s="14">
        <v>13</v>
      </c>
      <c r="Q20" s="14">
        <v>14</v>
      </c>
      <c r="R20" s="14">
        <v>9800</v>
      </c>
      <c r="S20" s="15">
        <f t="shared" si="2"/>
        <v>1.4553014553014552</v>
      </c>
    </row>
    <row r="21" spans="1:19" s="18" customFormat="1" ht="38" customHeight="1">
      <c r="A21" s="1">
        <v>17</v>
      </c>
      <c r="B21" s="11" t="s">
        <v>39</v>
      </c>
      <c r="C21" s="11" t="s">
        <v>40</v>
      </c>
      <c r="D21" s="13" t="s">
        <v>41</v>
      </c>
      <c r="E21" s="14">
        <v>16</v>
      </c>
      <c r="F21" s="14">
        <v>5</v>
      </c>
      <c r="G21" s="14">
        <v>5</v>
      </c>
      <c r="H21" s="14">
        <v>2700</v>
      </c>
      <c r="I21" s="15">
        <f t="shared" si="9"/>
        <v>6.75</v>
      </c>
      <c r="J21" s="16"/>
      <c r="K21" s="16"/>
      <c r="L21" s="16"/>
      <c r="M21" s="16"/>
      <c r="N21" s="17" t="str">
        <f t="shared" si="1"/>
        <v/>
      </c>
      <c r="O21" s="14"/>
      <c r="P21" s="14"/>
      <c r="Q21" s="14"/>
      <c r="R21" s="14"/>
      <c r="S21" s="15" t="str">
        <f t="shared" si="2"/>
        <v/>
      </c>
    </row>
    <row r="22" spans="1:19" s="18" customFormat="1" ht="36" customHeight="1">
      <c r="A22" s="1">
        <v>18</v>
      </c>
      <c r="B22" s="11" t="s">
        <v>39</v>
      </c>
      <c r="C22" s="11" t="s">
        <v>40</v>
      </c>
      <c r="D22" s="13" t="s">
        <v>42</v>
      </c>
      <c r="E22" s="14"/>
      <c r="F22" s="14"/>
      <c r="G22" s="14"/>
      <c r="H22" s="14"/>
      <c r="I22" s="15" t="str">
        <f t="shared" si="9"/>
        <v/>
      </c>
      <c r="J22" s="16">
        <v>21</v>
      </c>
      <c r="K22" s="16">
        <v>18</v>
      </c>
      <c r="L22" s="16">
        <v>17</v>
      </c>
      <c r="M22" s="16">
        <v>6500</v>
      </c>
      <c r="N22" s="17">
        <f t="shared" si="1"/>
        <v>1.0115157173980704</v>
      </c>
      <c r="O22" s="14"/>
      <c r="P22" s="14"/>
      <c r="Q22" s="14"/>
      <c r="R22" s="14"/>
      <c r="S22" s="15" t="str">
        <f t="shared" si="2"/>
        <v/>
      </c>
    </row>
    <row r="23" spans="1:19" s="18" customFormat="1" ht="36" customHeight="1">
      <c r="A23" s="1">
        <v>19</v>
      </c>
      <c r="B23" s="11" t="s">
        <v>39</v>
      </c>
      <c r="C23" s="11" t="s">
        <v>40</v>
      </c>
      <c r="D23" s="13" t="s">
        <v>43</v>
      </c>
      <c r="E23" s="14">
        <v>16</v>
      </c>
      <c r="F23" s="14">
        <v>11</v>
      </c>
      <c r="G23" s="14">
        <v>5.5</v>
      </c>
      <c r="H23" s="14">
        <v>3500</v>
      </c>
      <c r="I23" s="15">
        <f t="shared" si="9"/>
        <v>3.615702479338843</v>
      </c>
      <c r="J23" s="19"/>
      <c r="K23" s="19"/>
      <c r="L23" s="19"/>
      <c r="M23" s="19"/>
      <c r="N23" s="17" t="str">
        <f t="shared" si="1"/>
        <v/>
      </c>
      <c r="O23" s="14"/>
      <c r="P23" s="14"/>
      <c r="Q23" s="14"/>
      <c r="R23" s="14"/>
      <c r="S23" s="15" t="str">
        <f t="shared" si="2"/>
        <v/>
      </c>
    </row>
    <row r="24" spans="1:19" s="18" customFormat="1" ht="37" customHeight="1">
      <c r="A24" s="1">
        <v>20</v>
      </c>
      <c r="B24" s="11" t="s">
        <v>39</v>
      </c>
      <c r="C24" s="11" t="s">
        <v>40</v>
      </c>
      <c r="D24" s="13" t="s">
        <v>44</v>
      </c>
      <c r="E24" s="14"/>
      <c r="F24" s="14"/>
      <c r="G24" s="14"/>
      <c r="H24" s="14"/>
      <c r="I24" s="15" t="str">
        <f t="shared" si="9"/>
        <v/>
      </c>
      <c r="J24" s="16"/>
      <c r="K24" s="16"/>
      <c r="L24" s="16"/>
      <c r="M24" s="16"/>
      <c r="N24" s="17" t="str">
        <f t="shared" si="1"/>
        <v/>
      </c>
      <c r="O24" s="14">
        <v>33</v>
      </c>
      <c r="P24" s="14">
        <v>15</v>
      </c>
      <c r="Q24" s="14">
        <v>9</v>
      </c>
      <c r="R24" s="14">
        <v>7200</v>
      </c>
      <c r="S24" s="15">
        <f t="shared" si="2"/>
        <v>1.6161616161616161</v>
      </c>
    </row>
    <row r="25" spans="1:19" s="18" customFormat="1" ht="37" customHeight="1">
      <c r="A25" s="1">
        <v>21</v>
      </c>
      <c r="B25" s="11" t="s">
        <v>39</v>
      </c>
      <c r="C25" s="11" t="s">
        <v>40</v>
      </c>
      <c r="D25" s="13" t="s">
        <v>45</v>
      </c>
      <c r="E25" s="14"/>
      <c r="F25" s="14"/>
      <c r="G25" s="14"/>
      <c r="H25" s="14"/>
      <c r="I25" s="15" t="str">
        <f t="shared" si="9"/>
        <v/>
      </c>
      <c r="J25" s="16"/>
      <c r="K25" s="16"/>
      <c r="L25" s="16"/>
      <c r="M25" s="16"/>
      <c r="N25" s="17" t="str">
        <f t="shared" si="1"/>
        <v/>
      </c>
      <c r="O25" s="14">
        <v>44</v>
      </c>
      <c r="P25" s="14">
        <v>18</v>
      </c>
      <c r="Q25" s="14">
        <v>15</v>
      </c>
      <c r="R25" s="14">
        <v>17000</v>
      </c>
      <c r="S25" s="15">
        <f t="shared" si="2"/>
        <v>1.430976430976431</v>
      </c>
    </row>
    <row r="26" spans="1:19" s="18" customFormat="1" ht="37" customHeight="1">
      <c r="A26" s="1">
        <v>24</v>
      </c>
      <c r="B26" s="11" t="s">
        <v>47</v>
      </c>
      <c r="C26" s="11" t="s">
        <v>46</v>
      </c>
      <c r="D26" s="13" t="s">
        <v>48</v>
      </c>
      <c r="E26" s="14"/>
      <c r="F26" s="14"/>
      <c r="G26" s="14"/>
      <c r="H26" s="14"/>
      <c r="I26" s="15" t="str">
        <f t="shared" si="9"/>
        <v/>
      </c>
      <c r="J26" s="16">
        <v>27</v>
      </c>
      <c r="K26" s="16">
        <v>9</v>
      </c>
      <c r="L26" s="16">
        <v>6</v>
      </c>
      <c r="M26" s="16">
        <v>4500</v>
      </c>
      <c r="N26" s="17">
        <f t="shared" si="1"/>
        <v>3.0864197530864197</v>
      </c>
      <c r="O26" s="14"/>
      <c r="P26" s="14"/>
      <c r="Q26" s="14"/>
      <c r="R26" s="14"/>
      <c r="S26" s="15" t="str">
        <f t="shared" si="2"/>
        <v/>
      </c>
    </row>
    <row r="27" spans="1:19" s="18" customFormat="1" ht="38" customHeight="1">
      <c r="A27" s="1">
        <v>25</v>
      </c>
      <c r="B27" s="11" t="s">
        <v>47</v>
      </c>
      <c r="C27" s="11" t="s">
        <v>49</v>
      </c>
      <c r="D27" s="13" t="s">
        <v>50</v>
      </c>
      <c r="E27" s="14"/>
      <c r="F27" s="14"/>
      <c r="G27" s="14"/>
      <c r="H27" s="14"/>
      <c r="I27" s="15" t="str">
        <f t="shared" si="9"/>
        <v/>
      </c>
      <c r="J27" s="16">
        <v>24</v>
      </c>
      <c r="K27" s="16">
        <v>8</v>
      </c>
      <c r="L27" s="16">
        <v>7</v>
      </c>
      <c r="M27" s="16">
        <v>2900</v>
      </c>
      <c r="N27" s="17">
        <f t="shared" si="1"/>
        <v>2.1577380952380953</v>
      </c>
      <c r="O27" s="14"/>
      <c r="P27" s="14"/>
      <c r="Q27" s="14"/>
      <c r="R27" s="14"/>
      <c r="S27" s="15" t="str">
        <f t="shared" si="2"/>
        <v/>
      </c>
    </row>
    <row r="28" spans="1:19" s="18" customFormat="1" ht="38" customHeight="1">
      <c r="A28" s="1">
        <v>26</v>
      </c>
      <c r="B28" s="11" t="s">
        <v>47</v>
      </c>
      <c r="C28" s="11" t="s">
        <v>49</v>
      </c>
      <c r="D28" s="13" t="s">
        <v>81</v>
      </c>
      <c r="E28" s="14"/>
      <c r="F28" s="14"/>
      <c r="G28" s="14"/>
      <c r="H28" s="14"/>
      <c r="I28" s="15" t="str">
        <f t="shared" si="9"/>
        <v/>
      </c>
      <c r="J28" s="16"/>
      <c r="K28" s="16"/>
      <c r="L28" s="16"/>
      <c r="M28" s="16"/>
      <c r="N28" s="17" t="str">
        <f t="shared" si="1"/>
        <v/>
      </c>
      <c r="O28" s="14">
        <v>84</v>
      </c>
      <c r="P28" s="14">
        <v>22</v>
      </c>
      <c r="Q28" s="14">
        <v>20</v>
      </c>
      <c r="R28" s="14">
        <v>29000</v>
      </c>
      <c r="S28" s="15">
        <f t="shared" si="2"/>
        <v>0.78463203463203457</v>
      </c>
    </row>
    <row r="29" spans="1:19" s="18" customFormat="1" ht="39" customHeight="1">
      <c r="A29" s="1">
        <v>27</v>
      </c>
      <c r="B29" s="11" t="s">
        <v>51</v>
      </c>
      <c r="C29" s="11" t="s">
        <v>52</v>
      </c>
      <c r="D29" s="11" t="s">
        <v>53</v>
      </c>
      <c r="E29" s="14"/>
      <c r="F29" s="14"/>
      <c r="G29" s="14"/>
      <c r="H29" s="14"/>
      <c r="I29" s="15" t="str">
        <f t="shared" si="9"/>
        <v/>
      </c>
      <c r="J29" s="16">
        <v>23</v>
      </c>
      <c r="K29" s="16">
        <v>8</v>
      </c>
      <c r="L29" s="16">
        <v>7</v>
      </c>
      <c r="M29" s="16">
        <v>4600</v>
      </c>
      <c r="N29" s="17">
        <f t="shared" si="1"/>
        <v>3.5714285714285716</v>
      </c>
      <c r="O29" s="14">
        <v>53</v>
      </c>
      <c r="P29" s="14">
        <v>22</v>
      </c>
      <c r="Q29" s="14">
        <v>18</v>
      </c>
      <c r="R29" s="14">
        <v>19500</v>
      </c>
      <c r="S29" s="15">
        <f t="shared" si="2"/>
        <v>0.92910234419668369</v>
      </c>
    </row>
    <row r="30" spans="1:19" s="18" customFormat="1" ht="38" customHeight="1">
      <c r="A30" s="1">
        <v>28</v>
      </c>
      <c r="B30" s="11" t="s">
        <v>51</v>
      </c>
      <c r="C30" s="11" t="s">
        <v>52</v>
      </c>
      <c r="D30" s="13" t="s">
        <v>54</v>
      </c>
      <c r="E30" s="14">
        <v>17</v>
      </c>
      <c r="F30" s="14">
        <v>7</v>
      </c>
      <c r="G30" s="14">
        <v>5</v>
      </c>
      <c r="H30" s="14">
        <v>2900</v>
      </c>
      <c r="I30" s="15">
        <f t="shared" si="9"/>
        <v>4.8739495798319332</v>
      </c>
      <c r="J30" s="16"/>
      <c r="K30" s="16"/>
      <c r="L30" s="16"/>
      <c r="M30" s="16"/>
      <c r="N30" s="17" t="str">
        <f t="shared" si="1"/>
        <v/>
      </c>
      <c r="O30" s="14"/>
      <c r="P30" s="14"/>
      <c r="Q30" s="14"/>
      <c r="R30" s="14"/>
      <c r="S30" s="15"/>
    </row>
    <row r="31" spans="1:19" s="18" customFormat="1" ht="38" customHeight="1">
      <c r="A31" s="1">
        <v>29</v>
      </c>
      <c r="B31" s="11" t="s">
        <v>51</v>
      </c>
      <c r="C31" s="11" t="s">
        <v>52</v>
      </c>
      <c r="D31" s="11" t="s">
        <v>55</v>
      </c>
      <c r="E31" s="14"/>
      <c r="F31" s="14"/>
      <c r="G31" s="14"/>
      <c r="H31" s="14"/>
      <c r="I31" s="15" t="str">
        <f t="shared" si="9"/>
        <v/>
      </c>
      <c r="J31" s="16">
        <v>28</v>
      </c>
      <c r="K31" s="16">
        <v>13</v>
      </c>
      <c r="L31" s="16">
        <v>11</v>
      </c>
      <c r="M31" s="16">
        <v>5500</v>
      </c>
      <c r="N31" s="17">
        <f t="shared" si="1"/>
        <v>1.3736263736263736</v>
      </c>
      <c r="O31" s="14"/>
      <c r="P31" s="14"/>
      <c r="Q31" s="14"/>
      <c r="R31" s="37"/>
      <c r="S31" s="15" t="str">
        <f t="shared" si="2"/>
        <v/>
      </c>
    </row>
    <row r="32" spans="1:19" s="18" customFormat="1" ht="36" customHeight="1">
      <c r="A32" s="1">
        <v>30</v>
      </c>
      <c r="B32" s="11" t="s">
        <v>51</v>
      </c>
      <c r="C32" s="11" t="s">
        <v>52</v>
      </c>
      <c r="D32" s="13" t="s">
        <v>56</v>
      </c>
      <c r="E32" s="14"/>
      <c r="F32" s="14"/>
      <c r="G32" s="14"/>
      <c r="H32" s="14"/>
      <c r="I32" s="15" t="str">
        <f t="shared" si="9"/>
        <v/>
      </c>
      <c r="J32" s="16">
        <v>29</v>
      </c>
      <c r="K32" s="16">
        <v>9</v>
      </c>
      <c r="L32" s="16">
        <v>10</v>
      </c>
      <c r="M32" s="16">
        <v>5800</v>
      </c>
      <c r="N32" s="17">
        <f t="shared" si="1"/>
        <v>2.2222222222222223</v>
      </c>
      <c r="O32" s="14">
        <v>76</v>
      </c>
      <c r="P32" s="14">
        <v>21</v>
      </c>
      <c r="Q32" s="14">
        <v>23</v>
      </c>
      <c r="R32" s="37">
        <v>29500</v>
      </c>
      <c r="S32" s="15">
        <f t="shared" si="2"/>
        <v>0.8036395336166503</v>
      </c>
    </row>
    <row r="33" spans="1:20" s="18" customFormat="1" ht="34" customHeight="1">
      <c r="A33" s="1">
        <v>31</v>
      </c>
      <c r="B33" s="11" t="s">
        <v>57</v>
      </c>
      <c r="C33" s="11" t="s">
        <v>58</v>
      </c>
      <c r="D33" s="11" t="s">
        <v>63</v>
      </c>
      <c r="E33" s="14"/>
      <c r="F33" s="14"/>
      <c r="G33" s="14"/>
      <c r="H33" s="14"/>
      <c r="I33" s="15" t="str">
        <f t="shared" si="9"/>
        <v/>
      </c>
      <c r="J33" s="19"/>
      <c r="K33" s="19"/>
      <c r="L33" s="19"/>
      <c r="M33" s="19"/>
      <c r="N33" s="17" t="str">
        <f t="shared" si="1"/>
        <v/>
      </c>
      <c r="O33" s="14">
        <v>39</v>
      </c>
      <c r="P33" s="14">
        <v>13</v>
      </c>
      <c r="Q33" s="14">
        <v>9</v>
      </c>
      <c r="R33" s="14">
        <v>8850</v>
      </c>
      <c r="S33" s="15">
        <f t="shared" si="2"/>
        <v>1.9395134779750167</v>
      </c>
      <c r="T33" s="38"/>
    </row>
    <row r="34" spans="1:20" s="18" customFormat="1" ht="34" customHeight="1">
      <c r="A34" s="1">
        <v>32</v>
      </c>
      <c r="B34" s="11" t="s">
        <v>57</v>
      </c>
      <c r="C34" s="11" t="s">
        <v>58</v>
      </c>
      <c r="D34" s="11" t="s">
        <v>62</v>
      </c>
      <c r="E34" s="14">
        <v>13</v>
      </c>
      <c r="F34" s="14">
        <v>7</v>
      </c>
      <c r="G34" s="14">
        <v>5</v>
      </c>
      <c r="H34" s="14">
        <v>2800</v>
      </c>
      <c r="I34" s="15">
        <f t="shared" si="9"/>
        <v>6.1538461538461542</v>
      </c>
      <c r="J34" s="19">
        <v>21</v>
      </c>
      <c r="K34" s="19">
        <v>12</v>
      </c>
      <c r="L34" s="19">
        <v>13</v>
      </c>
      <c r="M34" s="19">
        <v>6400</v>
      </c>
      <c r="N34" s="17">
        <f t="shared" si="1"/>
        <v>1.9536019536019535</v>
      </c>
      <c r="O34" s="14"/>
      <c r="P34" s="14"/>
      <c r="Q34" s="14"/>
      <c r="R34" s="14"/>
      <c r="S34" s="15" t="str">
        <f t="shared" si="2"/>
        <v/>
      </c>
    </row>
    <row r="35" spans="1:20" s="39" customFormat="1" ht="34" customHeight="1">
      <c r="A35" s="1">
        <v>33</v>
      </c>
      <c r="B35" s="11" t="s">
        <v>64</v>
      </c>
      <c r="C35" s="11" t="s">
        <v>66</v>
      </c>
      <c r="D35" s="11" t="s">
        <v>65</v>
      </c>
      <c r="E35" s="14"/>
      <c r="F35" s="14"/>
      <c r="G35" s="14"/>
      <c r="H35" s="14"/>
      <c r="I35" s="15" t="str">
        <f t="shared" ref="I35:I37" si="10">IFERROR((H35/E35/F35/G35),"")</f>
        <v/>
      </c>
      <c r="J35" s="16">
        <v>19</v>
      </c>
      <c r="K35" s="16">
        <v>6</v>
      </c>
      <c r="L35" s="16">
        <v>6.5</v>
      </c>
      <c r="M35" s="16">
        <v>2500</v>
      </c>
      <c r="N35" s="17">
        <f t="shared" ref="N35:N37" si="11">IFERROR((M35/J35/K35/L35),"")</f>
        <v>3.3738191632928474</v>
      </c>
      <c r="O35" s="14"/>
      <c r="P35" s="14"/>
      <c r="Q35" s="14"/>
      <c r="R35" s="14"/>
      <c r="S35" s="15" t="str">
        <f t="shared" si="2"/>
        <v/>
      </c>
    </row>
    <row r="36" spans="1:20" s="39" customFormat="1" ht="34" customHeight="1">
      <c r="A36" s="1">
        <v>34</v>
      </c>
      <c r="B36" s="11" t="s">
        <v>64</v>
      </c>
      <c r="C36" s="11" t="s">
        <v>66</v>
      </c>
      <c r="D36" s="11" t="s">
        <v>70</v>
      </c>
      <c r="E36" s="14">
        <v>12</v>
      </c>
      <c r="F36" s="14">
        <v>7</v>
      </c>
      <c r="G36" s="14">
        <v>10</v>
      </c>
      <c r="H36" s="14">
        <v>2400</v>
      </c>
      <c r="I36" s="15">
        <f t="shared" si="10"/>
        <v>2.8571428571428572</v>
      </c>
      <c r="J36" s="16"/>
      <c r="K36" s="16"/>
      <c r="L36" s="16"/>
      <c r="M36" s="16"/>
      <c r="N36" s="17" t="str">
        <f t="shared" si="11"/>
        <v/>
      </c>
      <c r="O36" s="14"/>
      <c r="P36" s="14"/>
      <c r="Q36" s="14"/>
      <c r="R36" s="14"/>
      <c r="S36" s="15" t="str">
        <f t="shared" si="2"/>
        <v/>
      </c>
    </row>
    <row r="37" spans="1:20" s="39" customFormat="1" ht="34" customHeight="1">
      <c r="A37" s="1">
        <v>35</v>
      </c>
      <c r="B37" s="11" t="s">
        <v>64</v>
      </c>
      <c r="C37" s="11" t="s">
        <v>66</v>
      </c>
      <c r="D37" s="11" t="s">
        <v>71</v>
      </c>
      <c r="E37" s="14">
        <v>8.5</v>
      </c>
      <c r="F37" s="14">
        <v>7.5</v>
      </c>
      <c r="G37" s="14">
        <v>6.75</v>
      </c>
      <c r="H37" s="14">
        <v>2500</v>
      </c>
      <c r="I37" s="15">
        <f t="shared" si="10"/>
        <v>5.8097312999273791</v>
      </c>
      <c r="J37" s="16"/>
      <c r="K37" s="16"/>
      <c r="L37" s="16"/>
      <c r="M37" s="16"/>
      <c r="N37" s="17" t="str">
        <f t="shared" si="11"/>
        <v/>
      </c>
      <c r="O37" s="14"/>
      <c r="P37" s="14"/>
      <c r="Q37" s="14"/>
      <c r="R37" s="14"/>
      <c r="S37" s="15" t="str">
        <f t="shared" si="2"/>
        <v/>
      </c>
    </row>
    <row r="38" spans="1:20" s="39" customFormat="1" ht="34" customHeight="1">
      <c r="A38" s="1">
        <v>35</v>
      </c>
      <c r="B38" s="11" t="s">
        <v>64</v>
      </c>
      <c r="C38" s="11" t="s">
        <v>66</v>
      </c>
      <c r="D38" s="11" t="s">
        <v>72</v>
      </c>
      <c r="E38" s="14">
        <v>8</v>
      </c>
      <c r="F38" s="14">
        <v>5</v>
      </c>
      <c r="G38" s="14">
        <v>9</v>
      </c>
      <c r="H38" s="14">
        <v>3500</v>
      </c>
      <c r="I38" s="15">
        <f t="shared" ref="I38:I40" si="12">IFERROR((H38/E38/F38/G38),"")</f>
        <v>9.7222222222222214</v>
      </c>
      <c r="J38" s="16"/>
      <c r="K38" s="16"/>
      <c r="L38" s="16"/>
      <c r="M38" s="16"/>
      <c r="N38" s="17" t="str">
        <f t="shared" ref="N38:N40" si="13">IFERROR((M38/J38/K38/L38),"")</f>
        <v/>
      </c>
      <c r="O38" s="14"/>
      <c r="P38" s="14"/>
      <c r="Q38" s="14"/>
      <c r="R38" s="14"/>
      <c r="S38" s="15" t="str">
        <f t="shared" ref="S38:S40" si="14">IFERROR((R38/O38/P38/Q38),"")</f>
        <v/>
      </c>
    </row>
    <row r="39" spans="1:20" s="39" customFormat="1" ht="34" customHeight="1">
      <c r="A39" s="1">
        <v>35</v>
      </c>
      <c r="B39" s="11" t="s">
        <v>67</v>
      </c>
      <c r="C39" s="11" t="s">
        <v>66</v>
      </c>
      <c r="D39" s="11" t="s">
        <v>69</v>
      </c>
      <c r="E39" s="14"/>
      <c r="F39" s="14"/>
      <c r="G39" s="14"/>
      <c r="H39" s="14"/>
      <c r="I39" s="15" t="str">
        <f t="shared" si="12"/>
        <v/>
      </c>
      <c r="J39" s="16"/>
      <c r="K39" s="16"/>
      <c r="L39" s="16"/>
      <c r="M39" s="16"/>
      <c r="N39" s="17" t="str">
        <f t="shared" si="13"/>
        <v/>
      </c>
      <c r="O39" s="14">
        <v>27</v>
      </c>
      <c r="P39" s="14">
        <v>22</v>
      </c>
      <c r="Q39" s="14">
        <v>49</v>
      </c>
      <c r="R39" s="14">
        <v>35000</v>
      </c>
      <c r="S39" s="15">
        <f t="shared" si="14"/>
        <v>1.2025012025012025</v>
      </c>
    </row>
    <row r="40" spans="1:20" s="39" customFormat="1" ht="34" customHeight="1">
      <c r="A40" s="1">
        <v>35</v>
      </c>
      <c r="B40" s="11" t="s">
        <v>67</v>
      </c>
      <c r="C40" s="11" t="s">
        <v>66</v>
      </c>
      <c r="D40" s="11" t="s">
        <v>68</v>
      </c>
      <c r="E40" s="14"/>
      <c r="F40" s="14"/>
      <c r="G40" s="14"/>
      <c r="H40" s="14"/>
      <c r="I40" s="15" t="str">
        <f t="shared" si="12"/>
        <v/>
      </c>
      <c r="J40" s="16">
        <v>23</v>
      </c>
      <c r="K40" s="16">
        <v>7</v>
      </c>
      <c r="L40" s="16">
        <v>17</v>
      </c>
      <c r="M40" s="16">
        <v>8000</v>
      </c>
      <c r="N40" s="17">
        <f t="shared" si="13"/>
        <v>2.9229082937522834</v>
      </c>
      <c r="O40" s="14"/>
      <c r="P40" s="14"/>
      <c r="Q40" s="14"/>
      <c r="R40" s="14"/>
      <c r="S40" s="15" t="str">
        <f t="shared" si="14"/>
        <v/>
      </c>
    </row>
    <row r="41" spans="1:20" s="39" customFormat="1" ht="34" customHeight="1">
      <c r="A41" s="1">
        <v>35</v>
      </c>
      <c r="B41" s="11" t="s">
        <v>73</v>
      </c>
      <c r="C41" s="11" t="s">
        <v>74</v>
      </c>
      <c r="D41" s="11"/>
      <c r="E41" s="14"/>
      <c r="F41" s="14"/>
      <c r="G41" s="14"/>
      <c r="H41" s="14"/>
      <c r="I41" s="15" t="str">
        <f t="shared" ref="I41:I42" si="15">IFERROR((H41/E41/F41/G41),"")</f>
        <v/>
      </c>
      <c r="J41" s="16"/>
      <c r="K41" s="16"/>
      <c r="L41" s="16"/>
      <c r="M41" s="16"/>
      <c r="N41" s="17" t="str">
        <f t="shared" ref="N41:N42" si="16">IFERROR((M41/J41/K41/L41),"")</f>
        <v/>
      </c>
      <c r="O41" s="14"/>
      <c r="P41" s="14"/>
      <c r="Q41" s="14"/>
      <c r="R41" s="14"/>
      <c r="S41" s="15" t="str">
        <f t="shared" ref="S41:S42" si="17">IFERROR((R41/O41/P41/Q41),"")</f>
        <v/>
      </c>
    </row>
    <row r="42" spans="1:20" s="39" customFormat="1" ht="34" customHeight="1">
      <c r="A42" s="1">
        <v>35</v>
      </c>
      <c r="B42" s="11"/>
      <c r="C42" s="11"/>
      <c r="D42" s="11"/>
      <c r="E42" s="14"/>
      <c r="F42" s="14"/>
      <c r="G42" s="14"/>
      <c r="H42" s="14"/>
      <c r="I42" s="15" t="str">
        <f t="shared" si="15"/>
        <v/>
      </c>
      <c r="J42" s="16"/>
      <c r="K42" s="16"/>
      <c r="L42" s="16"/>
      <c r="M42" s="16"/>
      <c r="N42" s="17" t="str">
        <f t="shared" si="16"/>
        <v/>
      </c>
      <c r="O42" s="14"/>
      <c r="P42" s="14"/>
      <c r="Q42" s="14"/>
      <c r="R42" s="14"/>
      <c r="S42" s="15" t="str">
        <f t="shared" si="17"/>
        <v/>
      </c>
    </row>
    <row r="43" spans="1:20" s="39" customFormat="1" ht="34" customHeight="1">
      <c r="A43" s="1"/>
      <c r="B43" s="11" t="s">
        <v>75</v>
      </c>
      <c r="C43" s="11" t="s">
        <v>76</v>
      </c>
      <c r="D43" s="11" t="s">
        <v>77</v>
      </c>
      <c r="E43" s="14">
        <v>14</v>
      </c>
      <c r="F43" s="14">
        <v>10</v>
      </c>
      <c r="G43" s="14">
        <v>7</v>
      </c>
      <c r="H43" s="14">
        <v>3200</v>
      </c>
      <c r="I43" s="15">
        <f t="shared" ref="I43:I50" si="18">IFERROR((H43/E43/F43/G43),"")</f>
        <v>3.2653061224489797</v>
      </c>
      <c r="J43" s="16"/>
      <c r="K43" s="16"/>
      <c r="L43" s="16"/>
      <c r="M43" s="16"/>
      <c r="N43" s="17" t="str">
        <f t="shared" ref="N43:N50" si="19">IFERROR((M43/J43/K43/L43),"")</f>
        <v/>
      </c>
      <c r="O43" s="14"/>
      <c r="P43" s="14"/>
      <c r="Q43" s="14"/>
      <c r="R43" s="14"/>
      <c r="S43" s="15" t="str">
        <f t="shared" ref="S43:S50" si="20">IFERROR((R43/O43/P43/Q43),"")</f>
        <v/>
      </c>
    </row>
    <row r="44" spans="1:20" s="39" customFormat="1" ht="34" customHeight="1">
      <c r="A44" s="1"/>
      <c r="B44" s="11" t="s">
        <v>75</v>
      </c>
      <c r="C44" s="11" t="s">
        <v>76</v>
      </c>
      <c r="D44" s="11" t="s">
        <v>78</v>
      </c>
      <c r="E44" s="14">
        <v>14</v>
      </c>
      <c r="F44" s="14">
        <v>12</v>
      </c>
      <c r="G44" s="14">
        <v>11</v>
      </c>
      <c r="H44" s="14">
        <v>4150</v>
      </c>
      <c r="I44" s="15">
        <f t="shared" si="18"/>
        <v>2.2456709956709955</v>
      </c>
      <c r="J44" s="16"/>
      <c r="K44" s="16"/>
      <c r="L44" s="16"/>
      <c r="M44" s="16"/>
      <c r="N44" s="17" t="str">
        <f t="shared" si="19"/>
        <v/>
      </c>
      <c r="O44" s="14"/>
      <c r="P44" s="14"/>
      <c r="Q44" s="14"/>
      <c r="R44" s="14"/>
      <c r="S44" s="15" t="str">
        <f t="shared" si="20"/>
        <v/>
      </c>
    </row>
    <row r="45" spans="1:20" s="39" customFormat="1" ht="34" customHeight="1">
      <c r="A45" s="1"/>
      <c r="B45" s="11" t="s">
        <v>75</v>
      </c>
      <c r="C45" s="11" t="s">
        <v>76</v>
      </c>
      <c r="D45" s="11" t="s">
        <v>80</v>
      </c>
      <c r="E45" s="14"/>
      <c r="F45" s="14"/>
      <c r="G45" s="14"/>
      <c r="H45" s="14"/>
      <c r="I45" s="15" t="str">
        <f t="shared" si="18"/>
        <v/>
      </c>
      <c r="J45" s="16">
        <v>12</v>
      </c>
      <c r="K45" s="16">
        <v>21</v>
      </c>
      <c r="L45" s="16">
        <v>8</v>
      </c>
      <c r="M45" s="16">
        <v>4600</v>
      </c>
      <c r="N45" s="17">
        <f t="shared" si="19"/>
        <v>2.2817460317460316</v>
      </c>
      <c r="O45" s="14"/>
      <c r="P45" s="14"/>
      <c r="Q45" s="14"/>
      <c r="R45" s="14"/>
      <c r="S45" s="15" t="str">
        <f t="shared" si="20"/>
        <v/>
      </c>
    </row>
    <row r="46" spans="1:20" s="39" customFormat="1" ht="34" customHeight="1">
      <c r="A46" s="1"/>
      <c r="B46" s="11" t="s">
        <v>75</v>
      </c>
      <c r="C46" s="11" t="s">
        <v>76</v>
      </c>
      <c r="D46" s="11" t="s">
        <v>79</v>
      </c>
      <c r="E46" s="14"/>
      <c r="F46" s="14"/>
      <c r="G46" s="14"/>
      <c r="H46" s="14"/>
      <c r="I46" s="15" t="str">
        <f t="shared" ref="I46:I47" si="21">IFERROR((H46/E46/F46/G46),"")</f>
        <v/>
      </c>
      <c r="J46" s="16">
        <v>20</v>
      </c>
      <c r="K46" s="16">
        <v>18</v>
      </c>
      <c r="L46" s="16">
        <v>6</v>
      </c>
      <c r="M46" s="16">
        <v>4600</v>
      </c>
      <c r="N46" s="17">
        <f t="shared" ref="N46:N47" si="22">IFERROR((M46/J46/K46/L46),"")</f>
        <v>2.1296296296296298</v>
      </c>
      <c r="O46" s="14"/>
      <c r="P46" s="14"/>
      <c r="Q46" s="14"/>
      <c r="R46" s="14"/>
      <c r="S46" s="15" t="str">
        <f t="shared" ref="S46:S47" si="23">IFERROR((R46/O46/P46/Q46),"")</f>
        <v/>
      </c>
    </row>
    <row r="47" spans="1:20" s="39" customFormat="1" ht="34" customHeight="1">
      <c r="A47" s="1"/>
      <c r="B47" s="11"/>
      <c r="C47" s="11"/>
      <c r="D47" s="11"/>
      <c r="E47" s="14"/>
      <c r="F47" s="14"/>
      <c r="G47" s="14"/>
      <c r="H47" s="14"/>
      <c r="I47" s="15" t="str">
        <f t="shared" si="21"/>
        <v/>
      </c>
      <c r="J47" s="16"/>
      <c r="K47" s="16"/>
      <c r="L47" s="16"/>
      <c r="M47" s="16"/>
      <c r="N47" s="17" t="str">
        <f t="shared" si="22"/>
        <v/>
      </c>
      <c r="O47" s="14"/>
      <c r="P47" s="14"/>
      <c r="Q47" s="14"/>
      <c r="R47" s="14"/>
      <c r="S47" s="15" t="str">
        <f t="shared" si="23"/>
        <v/>
      </c>
    </row>
    <row r="48" spans="1:20" s="39" customFormat="1" ht="34" customHeight="1">
      <c r="A48" s="1"/>
      <c r="B48" s="11"/>
      <c r="C48" s="11"/>
      <c r="D48" s="11"/>
      <c r="E48" s="14"/>
      <c r="F48" s="14"/>
      <c r="G48" s="14"/>
      <c r="H48" s="14"/>
      <c r="I48" s="15" t="str">
        <f t="shared" ref="I48:I49" si="24">IFERROR((H48/E48/F48/G48),"")</f>
        <v/>
      </c>
      <c r="J48" s="16"/>
      <c r="K48" s="16"/>
      <c r="L48" s="16"/>
      <c r="M48" s="16"/>
      <c r="N48" s="17" t="str">
        <f t="shared" ref="N48:N49" si="25">IFERROR((M48/J48/K48/L48),"")</f>
        <v/>
      </c>
      <c r="O48" s="14"/>
      <c r="P48" s="14"/>
      <c r="Q48" s="14"/>
      <c r="R48" s="14"/>
      <c r="S48" s="15" t="str">
        <f t="shared" ref="S48:S49" si="26">IFERROR((R48/O48/P48/Q48),"")</f>
        <v/>
      </c>
    </row>
    <row r="49" spans="1:19" s="39" customFormat="1" ht="34" customHeight="1">
      <c r="A49" s="1"/>
      <c r="B49" s="11"/>
      <c r="C49" s="11"/>
      <c r="D49" s="11"/>
      <c r="E49" s="14"/>
      <c r="F49" s="14"/>
      <c r="G49" s="14"/>
      <c r="H49" s="14"/>
      <c r="I49" s="15" t="str">
        <f t="shared" si="24"/>
        <v/>
      </c>
      <c r="J49" s="16"/>
      <c r="K49" s="16"/>
      <c r="L49" s="16"/>
      <c r="M49" s="16"/>
      <c r="N49" s="17" t="str">
        <f t="shared" si="25"/>
        <v/>
      </c>
      <c r="O49" s="14"/>
      <c r="P49" s="14"/>
      <c r="Q49" s="14"/>
      <c r="R49" s="14"/>
      <c r="S49" s="15" t="str">
        <f t="shared" si="26"/>
        <v/>
      </c>
    </row>
    <row r="50" spans="1:19" s="39" customFormat="1" ht="34" customHeight="1">
      <c r="A50" s="1"/>
      <c r="B50" s="11"/>
      <c r="C50" s="11"/>
      <c r="D50" s="11"/>
      <c r="E50" s="14"/>
      <c r="F50" s="14"/>
      <c r="G50" s="14"/>
      <c r="H50" s="14"/>
      <c r="I50" s="15" t="str">
        <f t="shared" si="18"/>
        <v/>
      </c>
      <c r="J50" s="16"/>
      <c r="K50" s="16"/>
      <c r="L50" s="16"/>
      <c r="M50" s="16"/>
      <c r="N50" s="17" t="str">
        <f t="shared" si="19"/>
        <v/>
      </c>
      <c r="O50" s="14"/>
      <c r="P50" s="14"/>
      <c r="Q50" s="14"/>
      <c r="R50" s="14"/>
      <c r="S50" s="15" t="str">
        <f t="shared" si="20"/>
        <v/>
      </c>
    </row>
    <row r="51" spans="1:19" ht="15.75" customHeight="1">
      <c r="H51" s="2" t="s">
        <v>13</v>
      </c>
      <c r="I51" s="20">
        <f>IFERROR(AVERAGE(I5:I20),"")</f>
        <v>4.0621046983764586</v>
      </c>
      <c r="M51" s="2" t="s">
        <v>13</v>
      </c>
      <c r="N51" s="40">
        <f>AVERAGE(N5:N50)</f>
        <v>2.2908106967965192</v>
      </c>
      <c r="R51" s="2" t="s">
        <v>13</v>
      </c>
      <c r="S51" s="3">
        <f>IFERROR(AVERAGE(S5:S20),"")</f>
        <v>0.9443693730274948</v>
      </c>
    </row>
    <row r="52" spans="1:19" ht="15.75" customHeight="1">
      <c r="B52" s="9"/>
    </row>
    <row r="53" spans="1:19" ht="15.75" customHeight="1">
      <c r="B53" s="11"/>
    </row>
    <row r="54" spans="1:19" ht="15.75" customHeight="1">
      <c r="K54" s="2" t="s">
        <v>14</v>
      </c>
      <c r="N54" s="4">
        <f>IFERROR(AVERAGE(N51, I20, S51)*0.85,"")</f>
        <v>1.374951529675206</v>
      </c>
    </row>
  </sheetData>
  <mergeCells count="4">
    <mergeCell ref="E2:I2"/>
    <mergeCell ref="J2:N2"/>
    <mergeCell ref="O2:S2"/>
    <mergeCell ref="A1:S1"/>
  </mergeCells>
  <phoneticPr fontId="11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Horejs</dc:creator>
  <cp:lastModifiedBy>Phyllis deQuevedo</cp:lastModifiedBy>
  <dcterms:created xsi:type="dcterms:W3CDTF">2015-06-11T15:57:49Z</dcterms:created>
  <dcterms:modified xsi:type="dcterms:W3CDTF">2015-07-04T16:33:04Z</dcterms:modified>
</cp:coreProperties>
</file>