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4620" yWindow="320" windowWidth="41620" windowHeight="280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24" i="1" l="1"/>
  <c r="S25" i="1"/>
  <c r="S26" i="1"/>
  <c r="S27" i="1"/>
  <c r="N25" i="1"/>
  <c r="N26" i="1"/>
  <c r="N27" i="1"/>
  <c r="I26" i="1"/>
  <c r="I27" i="1"/>
  <c r="I22" i="1"/>
  <c r="I23" i="1"/>
  <c r="I24" i="1"/>
  <c r="I21" i="1"/>
  <c r="S10" i="1"/>
  <c r="S22" i="1"/>
  <c r="S23" i="1"/>
  <c r="N22" i="1"/>
  <c r="N23" i="1"/>
  <c r="N24" i="1"/>
  <c r="I20" i="1"/>
  <c r="S18" i="1"/>
  <c r="S19" i="1"/>
  <c r="S20" i="1"/>
  <c r="S21" i="1"/>
  <c r="N18" i="1"/>
  <c r="N19" i="1"/>
  <c r="N20" i="1"/>
  <c r="N21" i="1"/>
  <c r="I19" i="1"/>
  <c r="S15" i="1"/>
  <c r="N15" i="1"/>
  <c r="I15" i="1"/>
  <c r="N10" i="1"/>
  <c r="I18" i="1"/>
  <c r="I17" i="1"/>
  <c r="N5" i="1"/>
  <c r="N6" i="1"/>
  <c r="N7" i="1"/>
  <c r="N8" i="1"/>
  <c r="N9" i="1"/>
  <c r="N11" i="1"/>
  <c r="N12" i="1"/>
  <c r="N13" i="1"/>
  <c r="N14" i="1"/>
  <c r="N16" i="1"/>
  <c r="N17" i="1"/>
  <c r="N28" i="1"/>
  <c r="I5" i="1"/>
  <c r="I6" i="1"/>
  <c r="I7" i="1"/>
  <c r="I8" i="1"/>
  <c r="I9" i="1"/>
  <c r="I10" i="1"/>
  <c r="I11" i="1"/>
  <c r="I12" i="1"/>
  <c r="I13" i="1"/>
  <c r="I14" i="1"/>
  <c r="I16" i="1"/>
  <c r="I28" i="1"/>
  <c r="S5" i="1"/>
  <c r="S6" i="1"/>
  <c r="S7" i="1"/>
  <c r="S8" i="1"/>
  <c r="S9" i="1"/>
  <c r="S11" i="1"/>
  <c r="S12" i="1"/>
  <c r="S13" i="1"/>
  <c r="S14" i="1"/>
  <c r="S16" i="1"/>
  <c r="S17" i="1"/>
  <c r="S28" i="1"/>
  <c r="N31" i="1"/>
</calcChain>
</file>

<file path=xl/sharedStrings.xml><?xml version="1.0" encoding="utf-8"?>
<sst xmlns="http://schemas.openxmlformats.org/spreadsheetml/2006/main" count="73" uniqueCount="52">
  <si>
    <t>Pricing Market Analysis</t>
  </si>
  <si>
    <t>Small Work</t>
  </si>
  <si>
    <t>Medium Work</t>
  </si>
  <si>
    <t>Large Work</t>
  </si>
  <si>
    <t>Artist Name</t>
  </si>
  <si>
    <t>Gallery/Venue</t>
  </si>
  <si>
    <t>Image</t>
  </si>
  <si>
    <t>Height</t>
  </si>
  <si>
    <t>Width</t>
  </si>
  <si>
    <t xml:space="preserve">Depth </t>
  </si>
  <si>
    <t>Price</t>
  </si>
  <si>
    <t>Price per Inch</t>
  </si>
  <si>
    <t>always enter 1 for paintings &amp; 2D art</t>
  </si>
  <si>
    <t>Do not include "$" or "."</t>
  </si>
  <si>
    <t>square inch or cubic inch price - calculated automatically</t>
  </si>
  <si>
    <t>Carrie Alderfer Pet Portraits</t>
  </si>
  <si>
    <t>Prismacolor</t>
  </si>
  <si>
    <t>mixed media</t>
  </si>
  <si>
    <t>Robin Hegemier</t>
  </si>
  <si>
    <r>
      <rPr>
        <u/>
        <sz val="12"/>
        <color indexed="19"/>
        <rFont val="Helvetica"/>
      </rPr>
      <t>www.robinspaintings.com</t>
    </r>
  </si>
  <si>
    <t>Evan Jones</t>
  </si>
  <si>
    <t>Atlanta, GA          http://www.matrefineart.com/jones/paintings/</t>
  </si>
  <si>
    <t>Acrylic on canvas</t>
  </si>
  <si>
    <t>Brian Hibbard</t>
  </si>
  <si>
    <t>Prior Fine Art - Atlanta</t>
  </si>
  <si>
    <t>Average</t>
  </si>
  <si>
    <t>Suggested Retail Price Per Square Inch</t>
  </si>
  <si>
    <t>mixed on panel</t>
  </si>
  <si>
    <t xml:space="preserve">Katherine Bates </t>
  </si>
  <si>
    <t>Spencer Gallery/Charleston  watercolors</t>
  </si>
  <si>
    <t xml:space="preserve"> </t>
  </si>
  <si>
    <t>Boston, MA http://julesplace.com/artists/hibbard-brian/</t>
  </si>
  <si>
    <t>TRAVIS BRUCE BLACK</t>
  </si>
  <si>
    <t>http://providencegallery.artspan.com/large-multi-view/Travis%20Bruce%20Black/2563558-3-175572/Travis%20Bruce%20Black.html</t>
  </si>
  <si>
    <t>watercolors - Charlotte nc</t>
  </si>
  <si>
    <t>Kathi Peters</t>
  </si>
  <si>
    <t>casien on paper</t>
  </si>
  <si>
    <t>New York state http://www.equisart.com/kathi-peters/</t>
  </si>
  <si>
    <t>watercolor on bd</t>
  </si>
  <si>
    <t>http://kathipeters.com</t>
  </si>
  <si>
    <t>Carol Grigg</t>
  </si>
  <si>
    <t>mixed on paper framed</t>
  </si>
  <si>
    <t>Washington State http://www.atticgallery.com/GalleryArtists.html?cid=43&amp;step=4&amp;pid=7244&amp;bid=41</t>
  </si>
  <si>
    <t>prismacolor pencil</t>
  </si>
  <si>
    <t>watercolor</t>
  </si>
  <si>
    <t>Casien &amp; ink on canvas</t>
  </si>
  <si>
    <t>mixed on paper  price includes frame</t>
  </si>
  <si>
    <t>Watercolor &amp; acylic on paper price includes frame</t>
  </si>
  <si>
    <t>Alabama artist http://carriealderfer.com/artwork/pet-portraits/</t>
  </si>
  <si>
    <t xml:space="preserve">Texas  --  works in watercolor, acylic and collage, but individual work medium is not specified </t>
  </si>
  <si>
    <t>acrylic  on wood</t>
  </si>
  <si>
    <t>mixed media on panel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</si>
</sst>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0"/>
      <color indexed="8"/>
      <name val="Arial"/>
    </font>
    <font>
      <sz val="36"/>
      <color indexed="8"/>
      <name val="Arial"/>
    </font>
    <font>
      <sz val="14"/>
      <color indexed="11"/>
      <name val="Arial"/>
    </font>
    <font>
      <b/>
      <sz val="14"/>
      <color indexed="8"/>
      <name val="Arial"/>
    </font>
    <font>
      <sz val="10"/>
      <color indexed="15"/>
      <name val="Arial"/>
    </font>
    <font>
      <sz val="8"/>
      <color indexed="15"/>
      <name val="Arial"/>
    </font>
    <font>
      <sz val="9"/>
      <color indexed="8"/>
      <name val="Arial"/>
    </font>
    <font>
      <sz val="12"/>
      <color indexed="18"/>
      <name val="Helvetica"/>
    </font>
    <font>
      <u/>
      <sz val="12"/>
      <color indexed="19"/>
      <name val="Helvetica"/>
    </font>
    <font>
      <u/>
      <sz val="10"/>
      <color theme="11"/>
      <name val="Arial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</fills>
  <borders count="1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8"/>
      </right>
      <top/>
      <bottom style="thin">
        <color indexed="17"/>
      </bottom>
      <diagonal/>
    </border>
    <border>
      <left style="thin">
        <color indexed="10"/>
      </left>
      <right style="thin">
        <color indexed="17"/>
      </right>
      <top style="thin">
        <color indexed="10"/>
      </top>
      <bottom style="thin">
        <color indexed="10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7"/>
      </top>
      <bottom style="thin">
        <color indexed="10"/>
      </bottom>
      <diagonal/>
    </border>
  </borders>
  <cellStyleXfs count="5">
    <xf numFmtId="0" fontId="0" fillId="0" borderId="0" applyNumberFormat="0" applyFill="0" applyBorder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/>
    <xf numFmtId="0" fontId="0" fillId="0" borderId="1" xfId="0" applyFont="1" applyBorder="1" applyAlignment="1"/>
    <xf numFmtId="0" fontId="0" fillId="2" borderId="1" xfId="0" applyFont="1" applyFill="1" applyBorder="1" applyAlignment="1">
      <alignment wrapText="1"/>
    </xf>
    <xf numFmtId="0" fontId="0" fillId="0" borderId="8" xfId="0" applyFont="1" applyBorder="1" applyAlignment="1"/>
    <xf numFmtId="0" fontId="3" fillId="2" borderId="1" xfId="0" applyNumberFormat="1" applyFont="1" applyFill="1" applyBorder="1" applyAlignment="1"/>
    <xf numFmtId="49" fontId="3" fillId="2" borderId="1" xfId="0" applyNumberFormat="1" applyFont="1" applyFill="1" applyBorder="1" applyAlignment="1">
      <alignment wrapText="1"/>
    </xf>
    <xf numFmtId="49" fontId="3" fillId="4" borderId="9" xfId="0" applyNumberFormat="1" applyFont="1" applyFill="1" applyBorder="1" applyAlignment="1"/>
    <xf numFmtId="49" fontId="3" fillId="4" borderId="10" xfId="0" applyNumberFormat="1" applyFont="1" applyFill="1" applyBorder="1" applyAlignment="1"/>
    <xf numFmtId="49" fontId="3" fillId="4" borderId="11" xfId="0" applyNumberFormat="1" applyFont="1" applyFill="1" applyBorder="1" applyAlignment="1"/>
    <xf numFmtId="49" fontId="3" fillId="5" borderId="9" xfId="0" applyNumberFormat="1" applyFont="1" applyFill="1" applyBorder="1" applyAlignment="1"/>
    <xf numFmtId="49" fontId="3" fillId="5" borderId="10" xfId="0" applyNumberFormat="1" applyFont="1" applyFill="1" applyBorder="1" applyAlignment="1"/>
    <xf numFmtId="49" fontId="3" fillId="5" borderId="11" xfId="0" applyNumberFormat="1" applyFont="1" applyFill="1" applyBorder="1" applyAlignment="1"/>
    <xf numFmtId="0" fontId="3" fillId="2" borderId="8" xfId="0" applyNumberFormat="1" applyFont="1" applyFill="1" applyBorder="1" applyAlignment="1"/>
    <xf numFmtId="0" fontId="0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 wrapText="1"/>
    </xf>
    <xf numFmtId="0" fontId="4" fillId="6" borderId="12" xfId="0" applyNumberFormat="1" applyFont="1" applyFill="1" applyBorder="1" applyAlignment="1">
      <alignment horizontal="center" vertical="center"/>
    </xf>
    <xf numFmtId="0" fontId="4" fillId="6" borderId="13" xfId="0" applyNumberFormat="1" applyFont="1" applyFill="1" applyBorder="1" applyAlignment="1">
      <alignment horizontal="center" vertical="center"/>
    </xf>
    <xf numFmtId="49" fontId="5" fillId="6" borderId="13" xfId="0" applyNumberFormat="1" applyFont="1" applyFill="1" applyBorder="1" applyAlignment="1">
      <alignment horizontal="center" vertical="center" wrapText="1"/>
    </xf>
    <xf numFmtId="49" fontId="5" fillId="6" borderId="14" xfId="0" applyNumberFormat="1" applyFont="1" applyFill="1" applyBorder="1" applyAlignment="1">
      <alignment horizontal="center" vertical="center" wrapText="1"/>
    </xf>
    <xf numFmtId="0" fontId="0" fillId="2" borderId="8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wrapText="1"/>
    </xf>
    <xf numFmtId="0" fontId="0" fillId="4" borderId="16" xfId="0" applyNumberFormat="1" applyFont="1" applyFill="1" applyBorder="1" applyAlignment="1"/>
    <xf numFmtId="164" fontId="0" fillId="4" borderId="16" xfId="0" applyNumberFormat="1" applyFont="1" applyFill="1" applyBorder="1" applyAlignment="1"/>
    <xf numFmtId="0" fontId="0" fillId="5" borderId="16" xfId="0" applyNumberFormat="1" applyFont="1" applyFill="1" applyBorder="1" applyAlignment="1"/>
    <xf numFmtId="49" fontId="0" fillId="5" borderId="16" xfId="0" applyNumberFormat="1" applyFont="1" applyFill="1" applyBorder="1" applyAlignment="1"/>
    <xf numFmtId="49" fontId="0" fillId="4" borderId="16" xfId="0" applyNumberFormat="1" applyFont="1" applyFill="1" applyBorder="1" applyAlignment="1"/>
    <xf numFmtId="0" fontId="0" fillId="0" borderId="17" xfId="0" applyFont="1" applyBorder="1" applyAlignment="1"/>
    <xf numFmtId="49" fontId="0" fillId="2" borderId="1" xfId="0" applyNumberFormat="1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center" wrapText="1"/>
    </xf>
    <xf numFmtId="0" fontId="0" fillId="0" borderId="18" xfId="0" applyFont="1" applyBorder="1" applyAlignment="1"/>
    <xf numFmtId="49" fontId="0" fillId="2" borderId="18" xfId="0" applyNumberFormat="1" applyFont="1" applyFill="1" applyBorder="1" applyAlignment="1"/>
    <xf numFmtId="2" fontId="0" fillId="2" borderId="18" xfId="0" applyNumberFormat="1" applyFont="1" applyFill="1" applyBorder="1" applyAlignment="1"/>
    <xf numFmtId="0" fontId="0" fillId="2" borderId="1" xfId="0" applyNumberFormat="1" applyFont="1" applyFill="1" applyBorder="1" applyAlignment="1">
      <alignment wrapText="1"/>
    </xf>
    <xf numFmtId="49" fontId="0" fillId="2" borderId="1" xfId="0" applyNumberFormat="1" applyFont="1" applyFill="1" applyBorder="1" applyAlignment="1"/>
    <xf numFmtId="164" fontId="0" fillId="2" borderId="1" xfId="0" applyNumberFormat="1" applyFont="1" applyFill="1" applyBorder="1" applyAlignment="1"/>
    <xf numFmtId="0" fontId="0" fillId="2" borderId="3" xfId="0" applyNumberFormat="1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3" fillId="2" borderId="3" xfId="0" applyNumberFormat="1" applyFont="1" applyFill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2" borderId="1" xfId="0" applyNumberFormat="1" applyFont="1" applyFill="1" applyBorder="1" applyAlignment="1"/>
    <xf numFmtId="0" fontId="0" fillId="2" borderId="1" xfId="0" applyNumberFormat="1" applyFont="1" applyFill="1" applyBorder="1" applyAlignment="1"/>
    <xf numFmtId="49" fontId="1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/>
    <xf numFmtId="0" fontId="0" fillId="2" borderId="2" xfId="0" applyNumberFormat="1" applyFont="1" applyFill="1" applyBorder="1" applyAlignment="1"/>
    <xf numFmtId="49" fontId="2" fillId="3" borderId="4" xfId="0" applyNumberFormat="1" applyFont="1" applyFill="1" applyBorder="1" applyAlignment="1">
      <alignment horizontal="center"/>
    </xf>
    <xf numFmtId="0" fontId="0" fillId="2" borderId="5" xfId="0" applyNumberFormat="1" applyFont="1" applyFill="1" applyBorder="1" applyAlignment="1"/>
    <xf numFmtId="0" fontId="0" fillId="2" borderId="6" xfId="0" applyNumberFormat="1" applyFont="1" applyFill="1" applyBorder="1" applyAlignment="1"/>
    <xf numFmtId="0" fontId="0" fillId="2" borderId="7" xfId="0" applyNumberFormat="1" applyFont="1" applyFill="1" applyBorder="1" applyAlignment="1"/>
  </cellXfs>
  <cellStyles count="5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3F3F3"/>
      <rgbColor rgb="FF666666"/>
      <rgbColor rgb="FFEFEFEF"/>
      <rgbColor rgb="FFCCCCCC"/>
      <rgbColor rgb="FFD8D8D8"/>
      <rgbColor rgb="FF262626"/>
      <rgbColor rgb="FFA5A5A5"/>
      <rgbColor rgb="FF323232"/>
      <rgbColor rgb="FF0000FF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binspainting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"/>
  <sheetViews>
    <sheetView showGridLines="0" tabSelected="1" topLeftCell="A4" workbookViewId="0">
      <selection activeCell="D39" sqref="D39"/>
    </sheetView>
  </sheetViews>
  <sheetFormatPr baseColWidth="10" defaultColWidth="14.5" defaultRowHeight="15.75" customHeight="1" x14ac:dyDescent="0"/>
  <cols>
    <col min="1" max="1" width="6.5" style="1" customWidth="1"/>
    <col min="2" max="2" width="19.5" style="1" customWidth="1"/>
    <col min="3" max="3" width="24.5" style="1" customWidth="1"/>
    <col min="4" max="4" width="24.5" style="43" customWidth="1"/>
    <col min="5" max="5" width="10.6640625" style="1" customWidth="1"/>
    <col min="6" max="6" width="9.5" style="1" customWidth="1"/>
    <col min="7" max="7" width="14" style="1" customWidth="1"/>
    <col min="8" max="8" width="16.5" style="1" customWidth="1"/>
    <col min="9" max="9" width="19.83203125" style="1" customWidth="1"/>
    <col min="10" max="10" width="12.33203125" style="1" customWidth="1"/>
    <col min="11" max="11" width="14.5" style="1" customWidth="1"/>
    <col min="12" max="12" width="14.83203125" style="1" customWidth="1"/>
    <col min="13" max="13" width="14.5" style="1" customWidth="1"/>
    <col min="14" max="14" width="18" style="1" customWidth="1"/>
    <col min="15" max="15" width="10.83203125" style="1" customWidth="1"/>
    <col min="16" max="16" width="11.1640625" style="1" customWidth="1"/>
    <col min="17" max="18" width="14.5" style="1" customWidth="1"/>
    <col min="19" max="19" width="17.5" style="1" customWidth="1"/>
    <col min="20" max="256" width="14.5" style="1" customWidth="1"/>
  </cols>
  <sheetData>
    <row r="1" spans="1:24" ht="40.5" customHeight="1">
      <c r="A1" s="46" t="s">
        <v>0</v>
      </c>
      <c r="B1" s="47"/>
      <c r="C1" s="47"/>
      <c r="D1" s="47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3"/>
      <c r="U1" s="3"/>
      <c r="V1" s="3"/>
      <c r="W1" s="3"/>
      <c r="X1" s="3"/>
    </row>
    <row r="2" spans="1:24" ht="18" customHeight="1">
      <c r="A2" s="3"/>
      <c r="B2" s="4"/>
      <c r="C2" s="4"/>
      <c r="D2" s="38"/>
      <c r="E2" s="49" t="s">
        <v>1</v>
      </c>
      <c r="F2" s="50"/>
      <c r="G2" s="51"/>
      <c r="H2" s="51"/>
      <c r="I2" s="52"/>
      <c r="J2" s="49" t="s">
        <v>2</v>
      </c>
      <c r="K2" s="50"/>
      <c r="L2" s="51"/>
      <c r="M2" s="51"/>
      <c r="N2" s="52"/>
      <c r="O2" s="49" t="s">
        <v>3</v>
      </c>
      <c r="P2" s="50"/>
      <c r="Q2" s="51"/>
      <c r="R2" s="51"/>
      <c r="S2" s="52"/>
      <c r="T2" s="5"/>
      <c r="U2" s="3"/>
      <c r="V2" s="3"/>
      <c r="W2" s="3"/>
      <c r="X2" s="3"/>
    </row>
    <row r="3" spans="1:24" ht="18" customHeight="1">
      <c r="A3" s="6"/>
      <c r="B3" s="7" t="s">
        <v>4</v>
      </c>
      <c r="C3" s="7" t="s">
        <v>5</v>
      </c>
      <c r="D3" s="39" t="s">
        <v>6</v>
      </c>
      <c r="E3" s="8" t="s">
        <v>7</v>
      </c>
      <c r="F3" s="9" t="s">
        <v>8</v>
      </c>
      <c r="G3" s="9" t="s">
        <v>9</v>
      </c>
      <c r="H3" s="9" t="s">
        <v>10</v>
      </c>
      <c r="I3" s="10" t="s">
        <v>11</v>
      </c>
      <c r="J3" s="11" t="s">
        <v>7</v>
      </c>
      <c r="K3" s="12" t="s">
        <v>8</v>
      </c>
      <c r="L3" s="12" t="s">
        <v>9</v>
      </c>
      <c r="M3" s="12" t="s">
        <v>10</v>
      </c>
      <c r="N3" s="13" t="s">
        <v>11</v>
      </c>
      <c r="O3" s="8" t="s">
        <v>7</v>
      </c>
      <c r="P3" s="9" t="s">
        <v>8</v>
      </c>
      <c r="Q3" s="9" t="s">
        <v>9</v>
      </c>
      <c r="R3" s="9" t="s">
        <v>10</v>
      </c>
      <c r="S3" s="10" t="s">
        <v>11</v>
      </c>
      <c r="T3" s="14"/>
      <c r="U3" s="6"/>
      <c r="V3" s="6"/>
      <c r="W3" s="6"/>
      <c r="X3" s="6"/>
    </row>
    <row r="4" spans="1:24" ht="46.5" customHeight="1">
      <c r="A4" s="15"/>
      <c r="B4" s="16"/>
      <c r="C4" s="16"/>
      <c r="D4" s="37"/>
      <c r="E4" s="17"/>
      <c r="F4" s="18"/>
      <c r="G4" s="19" t="s">
        <v>12</v>
      </c>
      <c r="H4" s="19" t="s">
        <v>13</v>
      </c>
      <c r="I4" s="20" t="s">
        <v>14</v>
      </c>
      <c r="J4" s="17"/>
      <c r="K4" s="18"/>
      <c r="L4" s="19" t="s">
        <v>12</v>
      </c>
      <c r="M4" s="19" t="s">
        <v>13</v>
      </c>
      <c r="N4" s="20" t="s">
        <v>14</v>
      </c>
      <c r="O4" s="17"/>
      <c r="P4" s="18"/>
      <c r="Q4" s="19" t="s">
        <v>12</v>
      </c>
      <c r="R4" s="19" t="s">
        <v>13</v>
      </c>
      <c r="S4" s="20" t="s">
        <v>14</v>
      </c>
      <c r="T4" s="21"/>
      <c r="U4" s="15"/>
      <c r="V4" s="15"/>
      <c r="W4" s="15"/>
      <c r="X4" s="15"/>
    </row>
    <row r="5" spans="1:24" ht="65.25" customHeight="1">
      <c r="A5" s="2">
        <v>1</v>
      </c>
      <c r="B5" s="22" t="s">
        <v>15</v>
      </c>
      <c r="C5" s="22" t="s">
        <v>48</v>
      </c>
      <c r="D5" s="40" t="s">
        <v>16</v>
      </c>
      <c r="E5" s="23">
        <v>8</v>
      </c>
      <c r="F5" s="23">
        <v>10</v>
      </c>
      <c r="G5" s="23">
        <v>1</v>
      </c>
      <c r="H5" s="23">
        <v>500</v>
      </c>
      <c r="I5" s="24">
        <f t="shared" ref="I5:I16" si="0">IFERROR((H5/E5/F5/G5),"")</f>
        <v>6.25</v>
      </c>
      <c r="J5" s="25"/>
      <c r="K5" s="25"/>
      <c r="L5" s="25">
        <v>1</v>
      </c>
      <c r="M5" s="25"/>
      <c r="N5" s="26" t="str">
        <f t="shared" ref="N5:N27" si="1">IFERROR((M5/J5/K5/L5),"")</f>
        <v/>
      </c>
      <c r="O5" s="23"/>
      <c r="P5" s="23"/>
      <c r="Q5" s="23">
        <v>1</v>
      </c>
      <c r="R5" s="23"/>
      <c r="S5" s="27" t="str">
        <f t="shared" ref="S5:S27" si="2">IFERROR((R5/O5/P5/Q5),"")</f>
        <v/>
      </c>
      <c r="T5" s="28"/>
      <c r="U5" s="3"/>
      <c r="V5" s="3"/>
      <c r="W5" s="3"/>
      <c r="X5" s="3"/>
    </row>
    <row r="6" spans="1:24" ht="65.25" customHeight="1">
      <c r="A6" s="2">
        <v>2</v>
      </c>
      <c r="B6" s="4"/>
      <c r="C6" s="4" t="s">
        <v>43</v>
      </c>
      <c r="D6" s="40"/>
      <c r="E6" s="23">
        <v>11</v>
      </c>
      <c r="F6" s="23">
        <v>14</v>
      </c>
      <c r="G6" s="23">
        <v>1</v>
      </c>
      <c r="H6" s="23">
        <v>950</v>
      </c>
      <c r="I6" s="24">
        <f t="shared" si="0"/>
        <v>6.1688311688311686</v>
      </c>
      <c r="J6" s="25"/>
      <c r="K6" s="25"/>
      <c r="L6" s="25">
        <v>1</v>
      </c>
      <c r="M6" s="25"/>
      <c r="N6" s="26" t="str">
        <f t="shared" si="1"/>
        <v/>
      </c>
      <c r="O6" s="23"/>
      <c r="P6" s="23"/>
      <c r="Q6" s="23">
        <v>1</v>
      </c>
      <c r="R6" s="23"/>
      <c r="S6" s="27" t="str">
        <f t="shared" si="2"/>
        <v/>
      </c>
      <c r="T6" s="28"/>
      <c r="U6" s="3"/>
      <c r="V6" s="3"/>
      <c r="W6" s="3"/>
      <c r="X6" s="3"/>
    </row>
    <row r="7" spans="1:24" ht="65.25" customHeight="1">
      <c r="A7" s="2">
        <v>3</v>
      </c>
      <c r="B7" s="4"/>
      <c r="C7" s="4" t="s">
        <v>17</v>
      </c>
      <c r="D7" s="40"/>
      <c r="E7" s="23">
        <v>11</v>
      </c>
      <c r="F7" s="23">
        <v>14</v>
      </c>
      <c r="G7" s="23">
        <v>1</v>
      </c>
      <c r="H7" s="23">
        <v>950</v>
      </c>
      <c r="I7" s="24">
        <f t="shared" si="0"/>
        <v>6.1688311688311686</v>
      </c>
      <c r="J7" s="25"/>
      <c r="K7" s="25"/>
      <c r="L7" s="25">
        <v>1</v>
      </c>
      <c r="M7" s="25"/>
      <c r="N7" s="26" t="str">
        <f t="shared" si="1"/>
        <v/>
      </c>
      <c r="O7" s="23"/>
      <c r="P7" s="23"/>
      <c r="Q7" s="23">
        <v>1</v>
      </c>
      <c r="R7" s="23"/>
      <c r="S7" s="27" t="str">
        <f t="shared" si="2"/>
        <v/>
      </c>
      <c r="T7" s="28"/>
      <c r="U7" s="3"/>
      <c r="V7" s="3"/>
      <c r="W7" s="3"/>
      <c r="X7" s="3"/>
    </row>
    <row r="8" spans="1:24" ht="65.25" customHeight="1">
      <c r="A8" s="2">
        <v>4</v>
      </c>
      <c r="B8" s="30" t="s">
        <v>18</v>
      </c>
      <c r="C8" s="29" t="s">
        <v>19</v>
      </c>
      <c r="D8" s="41"/>
      <c r="E8" s="23">
        <v>14</v>
      </c>
      <c r="F8" s="23">
        <v>18</v>
      </c>
      <c r="G8" s="23">
        <v>1</v>
      </c>
      <c r="H8" s="23">
        <v>675</v>
      </c>
      <c r="I8" s="24">
        <f t="shared" si="0"/>
        <v>2.6785714285714288</v>
      </c>
      <c r="J8" s="25"/>
      <c r="K8" s="25"/>
      <c r="L8" s="25">
        <v>1</v>
      </c>
      <c r="M8" s="25"/>
      <c r="N8" s="26" t="str">
        <f t="shared" si="1"/>
        <v/>
      </c>
      <c r="O8" s="23"/>
      <c r="P8" s="23"/>
      <c r="Q8" s="23">
        <v>1</v>
      </c>
      <c r="R8" s="23"/>
      <c r="S8" s="27" t="str">
        <f t="shared" si="2"/>
        <v/>
      </c>
      <c r="T8" s="28"/>
      <c r="U8" s="3"/>
      <c r="V8" s="3"/>
      <c r="W8" s="3"/>
      <c r="X8" s="3"/>
    </row>
    <row r="9" spans="1:24" ht="65.25" customHeight="1">
      <c r="A9" s="2">
        <v>5</v>
      </c>
      <c r="B9" s="4"/>
      <c r="C9" s="4" t="s">
        <v>49</v>
      </c>
      <c r="D9" s="41"/>
      <c r="E9" s="23">
        <v>14</v>
      </c>
      <c r="F9" s="23">
        <v>18</v>
      </c>
      <c r="G9" s="23">
        <v>1</v>
      </c>
      <c r="H9" s="23">
        <v>675</v>
      </c>
      <c r="I9" s="24">
        <f t="shared" si="0"/>
        <v>2.6785714285714288</v>
      </c>
      <c r="J9" s="25"/>
      <c r="K9" s="25"/>
      <c r="L9" s="25">
        <v>1</v>
      </c>
      <c r="M9" s="25"/>
      <c r="N9" s="26" t="str">
        <f t="shared" si="1"/>
        <v/>
      </c>
      <c r="O9" s="23"/>
      <c r="P9" s="23"/>
      <c r="Q9" s="23">
        <v>1</v>
      </c>
      <c r="R9" s="23"/>
      <c r="S9" s="27" t="str">
        <f t="shared" si="2"/>
        <v/>
      </c>
      <c r="T9" s="28"/>
      <c r="U9" s="3"/>
      <c r="V9" s="3"/>
      <c r="W9" s="3"/>
      <c r="X9" s="3"/>
    </row>
    <row r="10" spans="1:24" ht="65.25" customHeight="1">
      <c r="A10" s="2">
        <v>6</v>
      </c>
      <c r="B10" s="4"/>
      <c r="C10" s="4"/>
      <c r="D10" s="41"/>
      <c r="E10" s="23"/>
      <c r="F10" s="23"/>
      <c r="G10" s="23">
        <v>1</v>
      </c>
      <c r="H10" s="23"/>
      <c r="I10" s="24" t="str">
        <f t="shared" si="0"/>
        <v/>
      </c>
      <c r="J10" s="25">
        <v>30</v>
      </c>
      <c r="K10" s="25">
        <v>40</v>
      </c>
      <c r="L10" s="25">
        <v>1</v>
      </c>
      <c r="M10" s="25">
        <v>2640</v>
      </c>
      <c r="N10" s="26">
        <f t="shared" si="1"/>
        <v>2.2000000000000002</v>
      </c>
      <c r="O10" s="23"/>
      <c r="P10" s="23"/>
      <c r="Q10" s="23">
        <v>1</v>
      </c>
      <c r="R10" s="23"/>
      <c r="S10" s="27" t="str">
        <f t="shared" si="2"/>
        <v/>
      </c>
      <c r="T10" s="28"/>
      <c r="U10" s="3"/>
      <c r="V10" s="3"/>
      <c r="W10" s="3"/>
      <c r="X10" s="3"/>
    </row>
    <row r="11" spans="1:24" ht="65.25" customHeight="1">
      <c r="A11" s="2">
        <v>7</v>
      </c>
      <c r="B11" s="4"/>
      <c r="C11" s="4"/>
      <c r="D11" s="41"/>
      <c r="E11" s="23"/>
      <c r="F11" s="23"/>
      <c r="G11" s="23">
        <v>1</v>
      </c>
      <c r="H11" s="23"/>
      <c r="I11" s="24" t="str">
        <f t="shared" si="0"/>
        <v/>
      </c>
      <c r="J11" s="25">
        <v>20</v>
      </c>
      <c r="K11" s="25">
        <v>24</v>
      </c>
      <c r="L11" s="25">
        <v>1</v>
      </c>
      <c r="M11" s="25">
        <v>960</v>
      </c>
      <c r="N11" s="26">
        <f t="shared" si="1"/>
        <v>2</v>
      </c>
      <c r="O11" s="23"/>
      <c r="P11" s="23"/>
      <c r="Q11" s="23">
        <v>1</v>
      </c>
      <c r="R11" s="23"/>
      <c r="S11" s="27" t="str">
        <f t="shared" si="2"/>
        <v/>
      </c>
      <c r="T11" s="28"/>
      <c r="U11" s="3"/>
      <c r="V11" s="3"/>
      <c r="W11" s="3"/>
      <c r="X11" s="3"/>
    </row>
    <row r="12" spans="1:24" ht="65.25" customHeight="1">
      <c r="A12" s="2">
        <v>8</v>
      </c>
      <c r="B12" s="29" t="s">
        <v>20</v>
      </c>
      <c r="C12" s="29" t="s">
        <v>21</v>
      </c>
      <c r="D12" s="40" t="s">
        <v>22</v>
      </c>
      <c r="E12" s="23"/>
      <c r="F12" s="23"/>
      <c r="G12" s="23">
        <v>1</v>
      </c>
      <c r="H12" s="23"/>
      <c r="I12" s="24" t="str">
        <f t="shared" si="0"/>
        <v/>
      </c>
      <c r="J12" s="25">
        <v>20</v>
      </c>
      <c r="K12" s="25">
        <v>24</v>
      </c>
      <c r="L12" s="25">
        <v>1</v>
      </c>
      <c r="M12" s="25">
        <v>1800</v>
      </c>
      <c r="N12" s="26">
        <f t="shared" si="1"/>
        <v>3.75</v>
      </c>
      <c r="O12" s="23"/>
      <c r="P12" s="23"/>
      <c r="Q12" s="23">
        <v>1</v>
      </c>
      <c r="R12" s="23"/>
      <c r="S12" s="27" t="str">
        <f t="shared" si="2"/>
        <v/>
      </c>
      <c r="T12" s="28"/>
      <c r="U12" s="3"/>
      <c r="V12" s="3"/>
      <c r="W12" s="3"/>
      <c r="X12" s="3"/>
    </row>
    <row r="13" spans="1:24" ht="65.25" customHeight="1">
      <c r="A13" s="2">
        <v>9</v>
      </c>
      <c r="B13" s="4"/>
      <c r="C13" s="4" t="s">
        <v>50</v>
      </c>
      <c r="D13" s="41"/>
      <c r="E13" s="23"/>
      <c r="F13" s="23"/>
      <c r="G13" s="23">
        <v>1</v>
      </c>
      <c r="H13" s="23"/>
      <c r="I13" s="24" t="str">
        <f t="shared" si="0"/>
        <v/>
      </c>
      <c r="J13" s="25"/>
      <c r="K13" s="25"/>
      <c r="L13" s="25">
        <v>1</v>
      </c>
      <c r="M13" s="25"/>
      <c r="N13" s="26" t="str">
        <f t="shared" si="1"/>
        <v/>
      </c>
      <c r="O13" s="23">
        <v>51</v>
      </c>
      <c r="P13" s="23">
        <v>51</v>
      </c>
      <c r="Q13" s="23">
        <v>1</v>
      </c>
      <c r="R13" s="23">
        <v>4500</v>
      </c>
      <c r="S13" s="27">
        <f t="shared" si="2"/>
        <v>1.7301038062283738</v>
      </c>
      <c r="T13" s="28"/>
      <c r="U13" s="3"/>
      <c r="V13" s="3"/>
      <c r="W13" s="3"/>
      <c r="X13" s="3"/>
    </row>
    <row r="14" spans="1:24" ht="65.25" customHeight="1">
      <c r="A14" s="2">
        <v>10</v>
      </c>
      <c r="B14" s="4" t="s">
        <v>23</v>
      </c>
      <c r="C14" s="4" t="s">
        <v>24</v>
      </c>
      <c r="D14" s="41" t="s">
        <v>27</v>
      </c>
      <c r="E14" s="23"/>
      <c r="F14" s="23"/>
      <c r="G14" s="23">
        <v>1</v>
      </c>
      <c r="H14" s="23"/>
      <c r="I14" s="24" t="str">
        <f t="shared" si="0"/>
        <v/>
      </c>
      <c r="J14" s="25"/>
      <c r="K14" s="25"/>
      <c r="L14" s="25">
        <v>1</v>
      </c>
      <c r="M14" s="25"/>
      <c r="N14" s="26" t="str">
        <f t="shared" si="1"/>
        <v/>
      </c>
      <c r="O14" s="23">
        <v>36</v>
      </c>
      <c r="P14" s="23">
        <v>48</v>
      </c>
      <c r="Q14" s="23">
        <v>1</v>
      </c>
      <c r="R14" s="23">
        <v>3800</v>
      </c>
      <c r="S14" s="27">
        <f t="shared" si="2"/>
        <v>2.199074074074074</v>
      </c>
      <c r="T14" s="28"/>
      <c r="U14" s="3"/>
      <c r="V14" s="3"/>
      <c r="W14" s="3"/>
      <c r="X14" s="3"/>
    </row>
    <row r="15" spans="1:24" ht="65.25" customHeight="1">
      <c r="A15" s="44">
        <v>11</v>
      </c>
      <c r="B15" s="4" t="s">
        <v>51</v>
      </c>
      <c r="C15" s="4" t="s">
        <v>31</v>
      </c>
      <c r="D15" s="41"/>
      <c r="E15" s="23"/>
      <c r="F15" s="23"/>
      <c r="G15" s="23">
        <v>1</v>
      </c>
      <c r="H15" s="23"/>
      <c r="I15" s="24" t="str">
        <f t="shared" si="0"/>
        <v/>
      </c>
      <c r="J15" s="25">
        <v>30</v>
      </c>
      <c r="K15" s="25">
        <v>30</v>
      </c>
      <c r="L15" s="25">
        <v>1</v>
      </c>
      <c r="M15" s="25">
        <v>2400</v>
      </c>
      <c r="N15" s="26">
        <f t="shared" si="1"/>
        <v>2.6666666666666665</v>
      </c>
      <c r="O15" s="23"/>
      <c r="P15" s="23"/>
      <c r="Q15" s="23">
        <v>1</v>
      </c>
      <c r="R15" s="23"/>
      <c r="S15" s="27" t="str">
        <f t="shared" si="2"/>
        <v/>
      </c>
      <c r="T15" s="28"/>
      <c r="U15" s="3"/>
      <c r="V15" s="3"/>
      <c r="W15" s="3"/>
      <c r="X15" s="3"/>
    </row>
    <row r="16" spans="1:24" ht="65.25" customHeight="1">
      <c r="A16" s="2">
        <v>12</v>
      </c>
      <c r="B16" s="4" t="s">
        <v>28</v>
      </c>
      <c r="C16" s="4" t="s">
        <v>29</v>
      </c>
      <c r="D16" s="41"/>
      <c r="E16" s="23"/>
      <c r="F16" s="23"/>
      <c r="G16" s="23">
        <v>1</v>
      </c>
      <c r="H16" s="23"/>
      <c r="I16" s="24" t="str">
        <f t="shared" si="0"/>
        <v/>
      </c>
      <c r="J16" s="25">
        <v>18</v>
      </c>
      <c r="K16" s="25">
        <v>24</v>
      </c>
      <c r="L16" s="25">
        <v>1</v>
      </c>
      <c r="M16" s="25">
        <v>750</v>
      </c>
      <c r="N16" s="26">
        <f t="shared" si="1"/>
        <v>1.7361111111111109</v>
      </c>
      <c r="O16" s="23"/>
      <c r="P16" s="23"/>
      <c r="Q16" s="23">
        <v>1</v>
      </c>
      <c r="R16" s="23"/>
      <c r="S16" s="27" t="str">
        <f t="shared" si="2"/>
        <v/>
      </c>
      <c r="T16" s="28"/>
      <c r="U16" s="3"/>
      <c r="V16" s="3"/>
      <c r="W16" s="3"/>
      <c r="X16" s="3"/>
    </row>
    <row r="17" spans="1:24" ht="65.25" customHeight="1">
      <c r="A17" s="2">
        <v>13</v>
      </c>
      <c r="B17" s="29"/>
      <c r="C17" s="29" t="s">
        <v>44</v>
      </c>
      <c r="D17" s="40"/>
      <c r="E17" s="23">
        <v>14</v>
      </c>
      <c r="F17" s="23">
        <v>20</v>
      </c>
      <c r="G17" s="23">
        <v>1</v>
      </c>
      <c r="H17" s="23">
        <v>500</v>
      </c>
      <c r="I17" s="24">
        <f>IFERROR((H17/E17/F17/G17),"")</f>
        <v>1.7857142857142858</v>
      </c>
      <c r="J17" s="25"/>
      <c r="K17" s="25"/>
      <c r="L17" s="25">
        <v>1</v>
      </c>
      <c r="M17" s="25"/>
      <c r="N17" s="26" t="str">
        <f t="shared" si="1"/>
        <v/>
      </c>
      <c r="O17" s="23"/>
      <c r="P17" s="23"/>
      <c r="Q17" s="23">
        <v>1</v>
      </c>
      <c r="R17" s="23"/>
      <c r="S17" s="27" t="str">
        <f t="shared" si="2"/>
        <v/>
      </c>
      <c r="T17" s="28"/>
      <c r="U17" s="3"/>
      <c r="V17" s="3"/>
      <c r="W17" s="3"/>
      <c r="X17" s="3"/>
    </row>
    <row r="18" spans="1:24" ht="65.25" customHeight="1">
      <c r="A18" s="2">
        <v>14</v>
      </c>
      <c r="B18" s="29"/>
      <c r="C18" s="29" t="s">
        <v>44</v>
      </c>
      <c r="D18" s="40"/>
      <c r="E18" s="23">
        <v>6.5</v>
      </c>
      <c r="F18" s="23">
        <v>6.5</v>
      </c>
      <c r="G18" s="23">
        <v>1</v>
      </c>
      <c r="H18" s="23">
        <v>300</v>
      </c>
      <c r="I18" s="24">
        <f>IFERROR((H18/E18/F18/G18),"")</f>
        <v>7.1005917159763312</v>
      </c>
      <c r="J18" s="25"/>
      <c r="K18" s="25"/>
      <c r="L18" s="25">
        <v>1</v>
      </c>
      <c r="M18" s="25"/>
      <c r="N18" s="26" t="str">
        <f t="shared" si="1"/>
        <v/>
      </c>
      <c r="O18" s="23"/>
      <c r="P18" s="23"/>
      <c r="Q18" s="23">
        <v>1</v>
      </c>
      <c r="R18" s="23"/>
      <c r="S18" s="27" t="str">
        <f t="shared" si="2"/>
        <v/>
      </c>
      <c r="T18" s="28"/>
      <c r="U18" s="3"/>
      <c r="V18" s="3"/>
      <c r="W18" s="3"/>
      <c r="X18" s="3"/>
    </row>
    <row r="19" spans="1:24" ht="65.25" customHeight="1">
      <c r="A19" s="44">
        <v>15</v>
      </c>
      <c r="B19" s="29" t="s">
        <v>32</v>
      </c>
      <c r="C19" s="29" t="s">
        <v>33</v>
      </c>
      <c r="D19" s="40"/>
      <c r="E19" s="23">
        <v>8</v>
      </c>
      <c r="F19" s="23">
        <v>10</v>
      </c>
      <c r="G19" s="23">
        <v>1</v>
      </c>
      <c r="H19" s="23">
        <v>440</v>
      </c>
      <c r="I19" s="24">
        <f>IFERROR((H19/E19/F19/G19),"")</f>
        <v>5.5</v>
      </c>
      <c r="J19" s="25"/>
      <c r="K19" s="25"/>
      <c r="L19" s="25">
        <v>1</v>
      </c>
      <c r="M19" s="25"/>
      <c r="N19" s="26" t="str">
        <f t="shared" si="1"/>
        <v/>
      </c>
      <c r="O19" s="23"/>
      <c r="P19" s="23"/>
      <c r="Q19" s="23">
        <v>1</v>
      </c>
      <c r="R19" s="23"/>
      <c r="S19" s="27" t="str">
        <f t="shared" si="2"/>
        <v/>
      </c>
      <c r="T19" s="28"/>
      <c r="U19" s="3"/>
      <c r="V19" s="3"/>
      <c r="W19" s="3"/>
      <c r="X19" s="3"/>
    </row>
    <row r="20" spans="1:24" ht="65.25" customHeight="1">
      <c r="A20" s="44">
        <v>16</v>
      </c>
      <c r="B20" s="29"/>
      <c r="C20" s="29" t="s">
        <v>34</v>
      </c>
      <c r="D20" s="40"/>
      <c r="E20" s="23">
        <v>11</v>
      </c>
      <c r="F20" s="23">
        <v>17</v>
      </c>
      <c r="G20" s="23">
        <v>1</v>
      </c>
      <c r="H20" s="23">
        <v>680</v>
      </c>
      <c r="I20" s="24">
        <f>IFERROR((H20/E20/F20/G20),"")</f>
        <v>3.6363636363636367</v>
      </c>
      <c r="J20" s="25"/>
      <c r="K20" s="25"/>
      <c r="L20" s="25">
        <v>1</v>
      </c>
      <c r="M20" s="25"/>
      <c r="N20" s="26" t="str">
        <f t="shared" si="1"/>
        <v/>
      </c>
      <c r="O20" s="23"/>
      <c r="P20" s="23"/>
      <c r="Q20" s="23">
        <v>1</v>
      </c>
      <c r="R20" s="23"/>
      <c r="S20" s="27" t="str">
        <f t="shared" si="2"/>
        <v/>
      </c>
      <c r="T20" s="28"/>
      <c r="U20" s="3"/>
      <c r="V20" s="3"/>
      <c r="W20" s="3"/>
      <c r="X20" s="3"/>
    </row>
    <row r="21" spans="1:24" ht="65.25" customHeight="1">
      <c r="A21" s="44">
        <v>17</v>
      </c>
      <c r="B21" s="29"/>
      <c r="C21" s="29"/>
      <c r="D21" s="40"/>
      <c r="E21" s="23"/>
      <c r="F21" s="23"/>
      <c r="G21" s="23">
        <v>1</v>
      </c>
      <c r="H21" s="23"/>
      <c r="I21" s="24" t="str">
        <f>IFERROR((H21/E21/F21/G21),"")</f>
        <v/>
      </c>
      <c r="J21" s="25">
        <v>28</v>
      </c>
      <c r="K21" s="25">
        <v>33</v>
      </c>
      <c r="L21" s="25">
        <v>1</v>
      </c>
      <c r="M21" s="25">
        <v>2900</v>
      </c>
      <c r="N21" s="26">
        <f t="shared" si="1"/>
        <v>3.1385281385281383</v>
      </c>
      <c r="O21" s="23"/>
      <c r="P21" s="23"/>
      <c r="Q21" s="23">
        <v>1</v>
      </c>
      <c r="R21" s="23"/>
      <c r="S21" s="27" t="str">
        <f t="shared" si="2"/>
        <v/>
      </c>
      <c r="T21" s="28"/>
      <c r="U21" s="3"/>
      <c r="V21" s="3"/>
      <c r="W21" s="3"/>
      <c r="X21" s="3"/>
    </row>
    <row r="22" spans="1:24" ht="65.25" customHeight="1">
      <c r="A22" s="44">
        <v>18</v>
      </c>
      <c r="B22" s="29" t="s">
        <v>35</v>
      </c>
      <c r="C22" s="29" t="s">
        <v>37</v>
      </c>
      <c r="D22" s="40" t="s">
        <v>36</v>
      </c>
      <c r="E22" s="23">
        <v>11</v>
      </c>
      <c r="F22" s="23">
        <v>10.5</v>
      </c>
      <c r="G22" s="23">
        <v>1</v>
      </c>
      <c r="H22" s="23">
        <v>1500</v>
      </c>
      <c r="I22" s="24">
        <f t="shared" ref="I22:I27" si="3">IFERROR((H22/E22/F22/G22),"")</f>
        <v>12.987012987012989</v>
      </c>
      <c r="J22" s="25"/>
      <c r="K22" s="25"/>
      <c r="L22" s="25">
        <v>1</v>
      </c>
      <c r="M22" s="25"/>
      <c r="N22" s="26" t="str">
        <f t="shared" si="1"/>
        <v/>
      </c>
      <c r="O22" s="23"/>
      <c r="P22" s="23"/>
      <c r="Q22" s="23">
        <v>1</v>
      </c>
      <c r="R22" s="23"/>
      <c r="S22" s="27" t="str">
        <f t="shared" si="2"/>
        <v/>
      </c>
      <c r="T22" s="28"/>
      <c r="U22" s="3"/>
      <c r="V22" s="3"/>
      <c r="W22" s="3"/>
      <c r="X22" s="3"/>
    </row>
    <row r="23" spans="1:24" ht="65.25" customHeight="1">
      <c r="A23" s="44">
        <v>19</v>
      </c>
      <c r="B23" s="29"/>
      <c r="C23" s="29" t="s">
        <v>45</v>
      </c>
      <c r="D23" s="40"/>
      <c r="E23" s="23">
        <v>12</v>
      </c>
      <c r="F23" s="23">
        <v>12</v>
      </c>
      <c r="G23" s="23">
        <v>1</v>
      </c>
      <c r="H23" s="23">
        <v>1500</v>
      </c>
      <c r="I23" s="24">
        <f t="shared" si="3"/>
        <v>10.416666666666666</v>
      </c>
      <c r="J23" s="25"/>
      <c r="K23" s="25"/>
      <c r="L23" s="25">
        <v>1</v>
      </c>
      <c r="M23" s="25"/>
      <c r="N23" s="26" t="str">
        <f t="shared" si="1"/>
        <v/>
      </c>
      <c r="O23" s="23"/>
      <c r="P23" s="23"/>
      <c r="Q23" s="23">
        <v>1</v>
      </c>
      <c r="R23" s="23"/>
      <c r="S23" s="27" t="str">
        <f t="shared" si="2"/>
        <v/>
      </c>
      <c r="T23" s="28"/>
      <c r="U23" s="3"/>
      <c r="V23" s="3"/>
      <c r="W23" s="3"/>
      <c r="X23" s="3"/>
    </row>
    <row r="24" spans="1:24" ht="65.25" customHeight="1">
      <c r="A24" s="44">
        <v>20</v>
      </c>
      <c r="B24" s="29"/>
      <c r="C24" s="29" t="s">
        <v>39</v>
      </c>
      <c r="D24" s="40" t="s">
        <v>38</v>
      </c>
      <c r="E24" s="23">
        <v>8</v>
      </c>
      <c r="F24" s="23">
        <v>10</v>
      </c>
      <c r="G24" s="23">
        <v>1</v>
      </c>
      <c r="H24" s="23">
        <v>350</v>
      </c>
      <c r="I24" s="24">
        <f t="shared" si="3"/>
        <v>4.375</v>
      </c>
      <c r="J24" s="25"/>
      <c r="K24" s="25"/>
      <c r="L24" s="25">
        <v>1</v>
      </c>
      <c r="M24" s="25"/>
      <c r="N24" s="26" t="str">
        <f t="shared" si="1"/>
        <v/>
      </c>
      <c r="O24" s="23"/>
      <c r="P24" s="23"/>
      <c r="Q24" s="23">
        <v>1</v>
      </c>
      <c r="R24" s="23"/>
      <c r="S24" s="27" t="str">
        <f t="shared" si="2"/>
        <v/>
      </c>
      <c r="T24" s="28"/>
      <c r="U24" s="3"/>
      <c r="V24" s="3"/>
      <c r="W24" s="3"/>
      <c r="X24" s="3"/>
    </row>
    <row r="25" spans="1:24" ht="65.25" customHeight="1">
      <c r="A25" s="45">
        <v>21</v>
      </c>
      <c r="B25" s="29" t="s">
        <v>40</v>
      </c>
      <c r="C25" s="29" t="s">
        <v>42</v>
      </c>
      <c r="D25" s="40" t="s">
        <v>41</v>
      </c>
      <c r="E25" s="23"/>
      <c r="F25" s="23"/>
      <c r="G25" s="23">
        <v>1</v>
      </c>
      <c r="H25" s="23"/>
      <c r="I25" s="24"/>
      <c r="J25" s="25">
        <v>18.5</v>
      </c>
      <c r="K25" s="25">
        <v>22.5</v>
      </c>
      <c r="L25" s="25">
        <v>1</v>
      </c>
      <c r="M25" s="25">
        <v>1500</v>
      </c>
      <c r="N25" s="26">
        <f t="shared" si="1"/>
        <v>3.6036036036036037</v>
      </c>
      <c r="O25" s="23"/>
      <c r="P25" s="23"/>
      <c r="Q25" s="23"/>
      <c r="R25" s="23"/>
      <c r="S25" s="27" t="str">
        <f t="shared" si="2"/>
        <v/>
      </c>
      <c r="T25" s="28"/>
      <c r="U25" s="3"/>
      <c r="V25" s="3"/>
      <c r="W25" s="3"/>
      <c r="X25" s="3"/>
    </row>
    <row r="26" spans="1:24" ht="65.25" customHeight="1">
      <c r="A26" s="45">
        <v>22</v>
      </c>
      <c r="B26" s="29"/>
      <c r="C26" s="29" t="s">
        <v>46</v>
      </c>
      <c r="D26" s="40"/>
      <c r="E26" s="23">
        <v>10.5</v>
      </c>
      <c r="F26" s="23">
        <v>13</v>
      </c>
      <c r="G26" s="23">
        <v>1</v>
      </c>
      <c r="H26" s="23">
        <v>975</v>
      </c>
      <c r="I26" s="24">
        <f t="shared" si="3"/>
        <v>7.1428571428571432</v>
      </c>
      <c r="J26" s="25"/>
      <c r="K26" s="25"/>
      <c r="L26" s="25">
        <v>1</v>
      </c>
      <c r="M26" s="25"/>
      <c r="N26" s="26" t="str">
        <f t="shared" si="1"/>
        <v/>
      </c>
      <c r="O26" s="23"/>
      <c r="P26" s="23"/>
      <c r="Q26" s="23"/>
      <c r="R26" s="23"/>
      <c r="S26" s="27" t="str">
        <f t="shared" si="2"/>
        <v/>
      </c>
      <c r="T26" s="28"/>
      <c r="U26" s="3"/>
      <c r="V26" s="3"/>
      <c r="W26" s="3"/>
      <c r="X26" s="3"/>
    </row>
    <row r="27" spans="1:24" ht="65.25" customHeight="1">
      <c r="A27" s="45">
        <v>23</v>
      </c>
      <c r="B27" s="29"/>
      <c r="C27" s="29" t="s">
        <v>47</v>
      </c>
      <c r="D27" s="40" t="s">
        <v>30</v>
      </c>
      <c r="E27" s="23"/>
      <c r="F27" s="23"/>
      <c r="G27" s="23">
        <v>1</v>
      </c>
      <c r="H27" s="23"/>
      <c r="I27" s="24" t="str">
        <f t="shared" si="3"/>
        <v/>
      </c>
      <c r="J27" s="25">
        <v>25</v>
      </c>
      <c r="K27" s="25">
        <v>37.5</v>
      </c>
      <c r="L27" s="25">
        <v>1</v>
      </c>
      <c r="M27" s="25">
        <v>1800</v>
      </c>
      <c r="N27" s="26">
        <f t="shared" si="1"/>
        <v>1.92</v>
      </c>
      <c r="O27" s="23"/>
      <c r="P27" s="23"/>
      <c r="Q27" s="23"/>
      <c r="R27" s="23"/>
      <c r="S27" s="27" t="str">
        <f t="shared" si="2"/>
        <v/>
      </c>
      <c r="T27" s="28"/>
      <c r="U27" s="3"/>
      <c r="V27" s="3"/>
      <c r="W27" s="3"/>
      <c r="X27" s="3"/>
    </row>
    <row r="28" spans="1:24" ht="15.75" customHeight="1">
      <c r="A28" s="3"/>
      <c r="B28" s="4"/>
      <c r="C28" s="4"/>
      <c r="D28" s="42"/>
      <c r="E28" s="31"/>
      <c r="F28" s="31"/>
      <c r="G28" s="31"/>
      <c r="H28" s="32" t="s">
        <v>25</v>
      </c>
      <c r="I28" s="33">
        <f>IFERROR(AVERAGE(I5:I17),"")</f>
        <v>4.2884199134199141</v>
      </c>
      <c r="J28" s="31"/>
      <c r="K28" s="31"/>
      <c r="L28" s="31"/>
      <c r="M28" s="32" t="s">
        <v>25</v>
      </c>
      <c r="N28" s="32">
        <f>IFERROR(AVERAGE(N5:N17),"")</f>
        <v>2.4705555555555554</v>
      </c>
      <c r="O28" s="31"/>
      <c r="P28" s="31"/>
      <c r="Q28" s="31"/>
      <c r="R28" s="32" t="s">
        <v>25</v>
      </c>
      <c r="S28" s="32">
        <f>IFERROR(AVERAGE(S5:S17),"")</f>
        <v>1.964588940151224</v>
      </c>
      <c r="T28" s="3"/>
      <c r="U28" s="3"/>
      <c r="V28" s="3"/>
      <c r="W28" s="3"/>
      <c r="X28" s="3"/>
    </row>
    <row r="29" spans="1:24" ht="13.75" customHeight="1">
      <c r="A29" s="3"/>
      <c r="B29" s="4"/>
      <c r="C29" s="4"/>
      <c r="D29" s="4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5.75" customHeight="1">
      <c r="A30" s="3"/>
      <c r="B30" s="34"/>
      <c r="C30" s="4"/>
      <c r="D30" s="4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.75" customHeight="1">
      <c r="A31" s="3"/>
      <c r="B31" s="4"/>
      <c r="C31" s="4"/>
      <c r="D31" s="42"/>
      <c r="E31" s="3"/>
      <c r="F31" s="3"/>
      <c r="G31" s="3"/>
      <c r="H31" s="3"/>
      <c r="I31" s="3"/>
      <c r="J31" s="3"/>
      <c r="K31" s="35" t="s">
        <v>26</v>
      </c>
      <c r="L31" s="3"/>
      <c r="M31" s="3"/>
      <c r="N31" s="36">
        <f>IFERROR(AVERAGE(N28,I28,S28)*0.85,"")</f>
        <v>2.4716765825858964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44" spans="9:9" ht="15.75" customHeight="1">
      <c r="I44" s="1" t="s">
        <v>30</v>
      </c>
    </row>
    <row r="59" spans="23:23" ht="15.75" customHeight="1">
      <c r="W59" s="1" t="s">
        <v>30</v>
      </c>
    </row>
  </sheetData>
  <mergeCells count="4">
    <mergeCell ref="A1:S1"/>
    <mergeCell ref="O2:S2"/>
    <mergeCell ref="J2:N2"/>
    <mergeCell ref="E2:I2"/>
  </mergeCells>
  <phoneticPr fontId="10" type="noConversion"/>
  <hyperlinks>
    <hyperlink ref="C8" r:id="rId1"/>
  </hyperlinks>
  <pageMargins left="0.7" right="0.7" top="0.75" bottom="0.75" header="0.3" footer="0.3"/>
  <pageSetup orientation="portrait"/>
  <headerFooter>
    <oddFooter>&amp;C&amp;"Helvetica,Regular"&amp;12&amp;K000000&amp;P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MC Churchill-Nash</cp:lastModifiedBy>
  <cp:lastPrinted>2016-07-30T21:19:24Z</cp:lastPrinted>
  <dcterms:created xsi:type="dcterms:W3CDTF">2016-07-19T17:53:06Z</dcterms:created>
  <dcterms:modified xsi:type="dcterms:W3CDTF">2016-07-30T21:38:12Z</dcterms:modified>
</cp:coreProperties>
</file>