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180" yWindow="0" windowWidth="28460" windowHeight="18500"/>
  </bookViews>
  <sheets>
    <sheet name="Analysis" sheetId="1" r:id="rId1"/>
    <sheet name="Notes &amp; Figure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2" l="1"/>
  <c r="J41" i="2"/>
  <c r="J40" i="2"/>
  <c r="J39" i="2"/>
  <c r="J38" i="2"/>
  <c r="J37" i="2"/>
  <c r="J36" i="2"/>
  <c r="J35" i="2"/>
  <c r="J34" i="2"/>
  <c r="J32" i="2"/>
  <c r="J31" i="2"/>
  <c r="H28" i="2"/>
  <c r="H22" i="2"/>
  <c r="H21" i="2"/>
  <c r="I4" i="2"/>
  <c r="I7" i="1"/>
  <c r="S19" i="1"/>
  <c r="I16" i="1"/>
  <c r="I12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20" i="1"/>
  <c r="N5" i="1"/>
  <c r="N6" i="1"/>
  <c r="N7" i="1"/>
  <c r="N9" i="1"/>
  <c r="N10" i="1"/>
  <c r="N11" i="1"/>
  <c r="N12" i="1"/>
  <c r="N13" i="1"/>
  <c r="N14" i="1"/>
  <c r="N15" i="1"/>
  <c r="N16" i="1"/>
  <c r="N17" i="1"/>
  <c r="N18" i="1"/>
  <c r="N19" i="1"/>
  <c r="N20" i="1"/>
  <c r="I5" i="1"/>
  <c r="I6" i="1"/>
  <c r="I11" i="1"/>
  <c r="I13" i="1"/>
  <c r="I14" i="1"/>
  <c r="I15" i="1"/>
  <c r="I17" i="1"/>
  <c r="I18" i="1"/>
  <c r="I19" i="1"/>
  <c r="I20" i="1"/>
  <c r="N23" i="1"/>
</calcChain>
</file>

<file path=xl/sharedStrings.xml><?xml version="1.0" encoding="utf-8"?>
<sst xmlns="http://schemas.openxmlformats.org/spreadsheetml/2006/main" count="86" uniqueCount="68">
  <si>
    <t>Pricing Market Analysis</t>
  </si>
  <si>
    <t>Small Work</t>
  </si>
  <si>
    <t>Medium Work</t>
  </si>
  <si>
    <t>Large Work</t>
  </si>
  <si>
    <t>Artist Name</t>
  </si>
  <si>
    <t>Image</t>
  </si>
  <si>
    <t>Height</t>
  </si>
  <si>
    <t>Width</t>
  </si>
  <si>
    <t xml:space="preserve">Depth </t>
  </si>
  <si>
    <t>Price</t>
  </si>
  <si>
    <t>Price per Inch</t>
  </si>
  <si>
    <t>always enter 1 for paintings &amp; 2D art</t>
  </si>
  <si>
    <t>Do not include "$" or "."</t>
  </si>
  <si>
    <t>square inch or cubic inch price - calculated automatically</t>
  </si>
  <si>
    <t>Average</t>
  </si>
  <si>
    <t>Suggested Retail Price Per Square Inch</t>
  </si>
  <si>
    <t>Gallery/Venue</t>
  </si>
  <si>
    <t>Kenneth Azzari</t>
  </si>
  <si>
    <t>Laguna Art/Laguna Beach</t>
  </si>
  <si>
    <t>Ann Nye</t>
  </si>
  <si>
    <t>Pacific Gallery, Laguna Beach</t>
  </si>
  <si>
    <t>Sun And Surf By Kyle Evans</t>
  </si>
  <si>
    <t>J. Pepin Art Gallery, Portland</t>
  </si>
  <si>
    <t>I once was lostI. Pepin Art Gallery, Portland</t>
  </si>
  <si>
    <t>Cammy Davis</t>
  </si>
  <si>
    <t>Golden Climb by Younhee Paik</t>
  </si>
  <si>
    <t>Vessel Art Gallery, Oakland</t>
  </si>
  <si>
    <t>Nael Hanna, Scotland</t>
  </si>
  <si>
    <t>Red Rag Gallery, Cumberland, UK</t>
  </si>
  <si>
    <t>Cora Murphy</t>
  </si>
  <si>
    <t>the Lavit Gallery, Cork, Ireland</t>
  </si>
  <si>
    <t>Honolulu, HI 96814</t>
  </si>
  <si>
    <t>Sandra Blazel</t>
  </si>
  <si>
    <t>Brad Robertson</t>
  </si>
  <si>
    <t>A Delight to Look at, mixed media, from Zantman Art Galleries, Carmel CA</t>
  </si>
  <si>
    <t>Avant Gallery Miami Beach</t>
  </si>
  <si>
    <t>http://avantgallery.com/collection/gold-man/andromeda/</t>
  </si>
  <si>
    <t>Mahlstedt Gallery, NY</t>
  </si>
  <si>
    <t>Gallery North, Carmel</t>
  </si>
  <si>
    <t>Lindey Carter, Waiting for You</t>
  </si>
  <si>
    <t>Park Gallery, Carmel</t>
  </si>
  <si>
    <t>After Sundown 3 by Maurice Shapiro</t>
  </si>
  <si>
    <t>Sunlight by Barbara Johnson*</t>
  </si>
  <si>
    <t>monotype</t>
  </si>
  <si>
    <t>Landmark, by Ann Eby</t>
  </si>
  <si>
    <t>Hang Art Gallery, San Francisco</t>
  </si>
  <si>
    <t>Beacrux Beta by Gold Man (could not lift art, see price listing</t>
  </si>
  <si>
    <t>Titus Art, Carmel</t>
  </si>
  <si>
    <t>Low Tide, Mary Soweto</t>
  </si>
  <si>
    <t>The Calm by Linda Ryan</t>
  </si>
  <si>
    <t>Dreaming of the Reef at Dawn</t>
  </si>
  <si>
    <t>Current price</t>
  </si>
  <si>
    <t>Under 1200</t>
  </si>
  <si>
    <t>1200-2500 sq inch</t>
  </si>
  <si>
    <t>2500 +</t>
  </si>
  <si>
    <t>Account for variables</t>
  </si>
  <si>
    <t>baseline pricing</t>
  </si>
  <si>
    <t>plus sq inch</t>
  </si>
  <si>
    <t>Xanadu Gallery, Scottsdale</t>
  </si>
  <si>
    <t>Pat Stacy, Many that are applicable are sold - this is less so (Litany)</t>
  </si>
  <si>
    <t>Notes:</t>
  </si>
  <si>
    <t xml:space="preserve">Removed from </t>
  </si>
  <si>
    <t>Alison Haley Paul, Windswept</t>
  </si>
  <si>
    <t>ContemporaryFineArtsGallery, La Jolla</t>
  </si>
  <si>
    <t>La Jolla Gallery, La Jolla</t>
  </si>
  <si>
    <t>Ira Barkoff, It's Possible</t>
  </si>
  <si>
    <t xml:space="preserve">TOO </t>
  </si>
  <si>
    <t>MY 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</si>
</sst>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0" x14ac:knownFonts="1">
    <font>
      <sz val="10"/>
      <color rgb="FF000000"/>
      <name val="Arial"/>
    </font>
    <font>
      <sz val="14"/>
      <color rgb="FFF3F3F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1" tint="0.14999847407452621"/>
        <bgColor rgb="FFEFEFEF"/>
      </patternFill>
    </fill>
    <fill>
      <patternFill patternType="solid">
        <fgColor theme="1" tint="0.14999847407452621"/>
        <bgColor rgb="FFCCCCCC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3" borderId="4" xfId="0" applyFont="1" applyFill="1" applyBorder="1" applyAlignment="1"/>
    <xf numFmtId="0" fontId="3" fillId="3" borderId="0" xfId="0" applyFont="1" applyFill="1" applyAlignment="1"/>
    <xf numFmtId="0" fontId="3" fillId="4" borderId="4" xfId="0" applyFont="1" applyFill="1" applyBorder="1" applyAlignment="1"/>
    <xf numFmtId="0" fontId="3" fillId="4" borderId="0" xfId="0" applyFont="1" applyFill="1" applyAlignment="1"/>
    <xf numFmtId="0" fontId="3" fillId="3" borderId="5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2" fontId="2" fillId="0" borderId="0" xfId="0" applyNumberFormat="1" applyFont="1"/>
    <xf numFmtId="164" fontId="2" fillId="0" borderId="0" xfId="0" applyNumberFormat="1" applyFont="1"/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/>
    <xf numFmtId="164" fontId="2" fillId="3" borderId="6" xfId="0" applyNumberFormat="1" applyFont="1" applyFill="1" applyBorder="1"/>
    <xf numFmtId="0" fontId="2" fillId="4" borderId="6" xfId="0" applyFont="1" applyFill="1" applyBorder="1" applyAlignment="1"/>
    <xf numFmtId="164" fontId="2" fillId="4" borderId="6" xfId="0" applyNumberFormat="1" applyFont="1" applyFill="1" applyBorder="1"/>
    <xf numFmtId="0" fontId="2" fillId="4" borderId="6" xfId="0" applyFont="1" applyFill="1" applyBorder="1"/>
    <xf numFmtId="0" fontId="2" fillId="3" borderId="6" xfId="0" applyFont="1" applyFill="1" applyBorder="1"/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1" applyAlignment="1">
      <alignment wrapText="1"/>
    </xf>
    <xf numFmtId="0" fontId="9" fillId="0" borderId="0" xfId="1" applyAlignment="1"/>
    <xf numFmtId="8" fontId="0" fillId="0" borderId="0" xfId="0" applyNumberFormat="1" applyFont="1" applyAlignment="1">
      <alignment wrapText="1"/>
    </xf>
    <xf numFmtId="3" fontId="2" fillId="4" borderId="6" xfId="0" applyNumberFormat="1" applyFont="1" applyFill="1" applyBorder="1"/>
    <xf numFmtId="3" fontId="2" fillId="3" borderId="6" xfId="0" applyNumberFormat="1" applyFont="1" applyFill="1" applyBorder="1" applyAlignment="1"/>
    <xf numFmtId="0" fontId="2" fillId="3" borderId="7" xfId="0" applyFont="1" applyFill="1" applyBorder="1" applyAlignment="1"/>
    <xf numFmtId="0" fontId="0" fillId="7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g"/><Relationship Id="rId14" Type="http://schemas.openxmlformats.org/officeDocument/2006/relationships/image" Target="../media/image14.jpeg"/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Relationship Id="rId2" Type="http://schemas.openxmlformats.org/officeDocument/2006/relationships/image" Target="../media/image16.jpeg"/><Relationship Id="rId3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96648</xdr:colOff>
      <xdr:row>4</xdr:row>
      <xdr:rowOff>63500</xdr:rowOff>
    </xdr:from>
    <xdr:to>
      <xdr:col>3</xdr:col>
      <xdr:colOff>642505</xdr:colOff>
      <xdr:row>5</xdr:row>
      <xdr:rowOff>25400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44748" y="1587500"/>
          <a:ext cx="545857" cy="787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83457</xdr:colOff>
      <xdr:row>5</xdr:row>
      <xdr:rowOff>165100</xdr:rowOff>
    </xdr:from>
    <xdr:to>
      <xdr:col>3</xdr:col>
      <xdr:colOff>723901</xdr:colOff>
      <xdr:row>5</xdr:row>
      <xdr:rowOff>776433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1557" y="2514600"/>
          <a:ext cx="640444" cy="611333"/>
        </a:xfrm>
        <a:prstGeom prst="rect">
          <a:avLst/>
        </a:prstGeom>
      </xdr:spPr>
    </xdr:pic>
    <xdr:clientData/>
  </xdr:twoCellAnchor>
  <xdr:twoCellAnchor editAs="oneCell">
    <xdr:from>
      <xdr:col>3</xdr:col>
      <xdr:colOff>88901</xdr:colOff>
      <xdr:row>7</xdr:row>
      <xdr:rowOff>38100</xdr:rowOff>
    </xdr:from>
    <xdr:to>
      <xdr:col>3</xdr:col>
      <xdr:colOff>1034469</xdr:colOff>
      <xdr:row>7</xdr:row>
      <xdr:rowOff>736600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1" y="4038600"/>
          <a:ext cx="945568" cy="698500"/>
        </a:xfrm>
        <a:prstGeom prst="rect">
          <a:avLst/>
        </a:prstGeom>
      </xdr:spPr>
    </xdr:pic>
    <xdr:clientData/>
  </xdr:twoCellAnchor>
  <xdr:twoCellAnchor editAs="oneCell">
    <xdr:from>
      <xdr:col>3</xdr:col>
      <xdr:colOff>88900</xdr:colOff>
      <xdr:row>8</xdr:row>
      <xdr:rowOff>63500</xdr:rowOff>
    </xdr:from>
    <xdr:to>
      <xdr:col>3</xdr:col>
      <xdr:colOff>775558</xdr:colOff>
      <xdr:row>8</xdr:row>
      <xdr:rowOff>749300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0" y="4889500"/>
          <a:ext cx="686658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72402</xdr:colOff>
      <xdr:row>9</xdr:row>
      <xdr:rowOff>88900</xdr:rowOff>
    </xdr:from>
    <xdr:to>
      <xdr:col>3</xdr:col>
      <xdr:colOff>578740</xdr:colOff>
      <xdr:row>9</xdr:row>
      <xdr:rowOff>774700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20502" y="5740400"/>
          <a:ext cx="506338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132955</xdr:colOff>
      <xdr:row>10</xdr:row>
      <xdr:rowOff>63500</xdr:rowOff>
    </xdr:from>
    <xdr:to>
      <xdr:col>3</xdr:col>
      <xdr:colOff>965271</xdr:colOff>
      <xdr:row>10</xdr:row>
      <xdr:rowOff>800100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81055" y="6540500"/>
          <a:ext cx="832316" cy="736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139700</xdr:colOff>
      <xdr:row>11</xdr:row>
      <xdr:rowOff>165100</xdr:rowOff>
    </xdr:from>
    <xdr:to>
      <xdr:col>3</xdr:col>
      <xdr:colOff>965200</xdr:colOff>
      <xdr:row>12</xdr:row>
      <xdr:rowOff>25400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87800" y="7467600"/>
          <a:ext cx="825500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139700</xdr:rowOff>
    </xdr:from>
    <xdr:to>
      <xdr:col>3</xdr:col>
      <xdr:colOff>975360</xdr:colOff>
      <xdr:row>13</xdr:row>
      <xdr:rowOff>45720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48100" y="8483600"/>
          <a:ext cx="975360" cy="73152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127001</xdr:colOff>
      <xdr:row>13</xdr:row>
      <xdr:rowOff>228600</xdr:rowOff>
    </xdr:from>
    <xdr:to>
      <xdr:col>3</xdr:col>
      <xdr:colOff>812801</xdr:colOff>
      <xdr:row>13</xdr:row>
      <xdr:rowOff>763524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75101" y="9398000"/>
          <a:ext cx="685800" cy="534924"/>
        </a:xfrm>
        <a:prstGeom prst="rect">
          <a:avLst/>
        </a:prstGeom>
      </xdr:spPr>
    </xdr:pic>
    <xdr:clientData/>
  </xdr:twoCellAnchor>
  <xdr:twoCellAnchor editAs="oneCell">
    <xdr:from>
      <xdr:col>3</xdr:col>
      <xdr:colOff>50801</xdr:colOff>
      <xdr:row>16</xdr:row>
      <xdr:rowOff>25400</xdr:rowOff>
    </xdr:from>
    <xdr:to>
      <xdr:col>3</xdr:col>
      <xdr:colOff>912038</xdr:colOff>
      <xdr:row>16</xdr:row>
      <xdr:rowOff>711200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98901" y="11455400"/>
          <a:ext cx="861237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88900</xdr:colOff>
      <xdr:row>17</xdr:row>
      <xdr:rowOff>38100</xdr:rowOff>
    </xdr:from>
    <xdr:to>
      <xdr:col>3</xdr:col>
      <xdr:colOff>889000</xdr:colOff>
      <xdr:row>18</xdr:row>
      <xdr:rowOff>12700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0" y="125095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88900</xdr:colOff>
      <xdr:row>18</xdr:row>
      <xdr:rowOff>88900</xdr:rowOff>
    </xdr:from>
    <xdr:to>
      <xdr:col>3</xdr:col>
      <xdr:colOff>838200</xdr:colOff>
      <xdr:row>19</xdr:row>
      <xdr:rowOff>12700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0" y="13385800"/>
          <a:ext cx="749300" cy="7493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6</xdr:row>
      <xdr:rowOff>127000</xdr:rowOff>
    </xdr:from>
    <xdr:to>
      <xdr:col>3</xdr:col>
      <xdr:colOff>1339516</xdr:colOff>
      <xdr:row>6</xdr:row>
      <xdr:rowOff>812800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924300" y="3302000"/>
          <a:ext cx="1263316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12701</xdr:colOff>
      <xdr:row>14</xdr:row>
      <xdr:rowOff>800100</xdr:rowOff>
    </xdr:from>
    <xdr:to>
      <xdr:col>3</xdr:col>
      <xdr:colOff>885868</xdr:colOff>
      <xdr:row>15</xdr:row>
      <xdr:rowOff>660400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60801" y="10579100"/>
          <a:ext cx="873167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127001</xdr:colOff>
      <xdr:row>2</xdr:row>
      <xdr:rowOff>50800</xdr:rowOff>
    </xdr:from>
    <xdr:to>
      <xdr:col>3</xdr:col>
      <xdr:colOff>819982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75101" y="15862300"/>
          <a:ext cx="921581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5</xdr:row>
      <xdr:rowOff>139700</xdr:rowOff>
    </xdr:from>
    <xdr:to>
      <xdr:col>3</xdr:col>
      <xdr:colOff>823738</xdr:colOff>
      <xdr:row>9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24300" y="16522700"/>
          <a:ext cx="1179338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458222</xdr:colOff>
      <xdr:row>13</xdr:row>
      <xdr:rowOff>50800</xdr:rowOff>
    </xdr:from>
    <xdr:to>
      <xdr:col>4</xdr:col>
      <xdr:colOff>0</xdr:colOff>
      <xdr:row>17</xdr:row>
      <xdr:rowOff>7112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6322" y="21488400"/>
          <a:ext cx="722878" cy="718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data:image/jpeg;base64,/9j/4AAQSkZJRgABAQEAZABkAAD/2wBDAAgGBgcGBQgHBwcJCQgKDBQNDAsLDBkSEw8UHRofHh0aHBwgJC4nICIsIxwcKDcpLDAxNDQ0Hyc5PTgyPC4zNDL/2wBDAQkJCQwLDBgNDRgyIRwhMjIyMjIyMjIyMjIyMjIyMjIyMjIyMjIyMjIyMjIyMjIyMjIyMjIyMjIyMjIyMjIyMjL/wAARCALmA94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+iiigAooooAKKKKACiiigAooooAKKKKACiiigAooooAKKKKACiiigAooooAKKKKACiiigAooooAKKKKACiiigAooooAKKKKACiiigAooooAKKKKACiiigAooooAKKKKACiiigAooooAKKKKACiiigAooooAKKKKACiiigAooo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workbookViewId="0">
      <selection activeCell="H8" sqref="H8"/>
    </sheetView>
  </sheetViews>
  <sheetFormatPr baseColWidth="10" defaultColWidth="14.5" defaultRowHeight="15.75" customHeight="1" x14ac:dyDescent="0"/>
  <cols>
    <col min="1" max="1" width="6.5" customWidth="1"/>
    <col min="2" max="2" width="19.5" style="26" customWidth="1"/>
    <col min="3" max="3" width="24.5" style="26" customWidth="1"/>
    <col min="4" max="4" width="24.5" customWidth="1"/>
    <col min="5" max="5" width="10.6640625" customWidth="1"/>
    <col min="6" max="6" width="9.5" customWidth="1"/>
    <col min="7" max="7" width="14" customWidth="1"/>
    <col min="8" max="8" width="16.5" customWidth="1"/>
    <col min="9" max="9" width="19.83203125" customWidth="1"/>
    <col min="10" max="10" width="12.33203125" customWidth="1"/>
    <col min="12" max="12" width="14.83203125" customWidth="1"/>
    <col min="14" max="14" width="18" customWidth="1"/>
    <col min="15" max="15" width="10.83203125" customWidth="1"/>
    <col min="16" max="16" width="11.1640625" customWidth="1"/>
    <col min="19" max="19" width="17.5" customWidth="1"/>
  </cols>
  <sheetData>
    <row r="1" spans="1:30" ht="40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30" ht="17">
      <c r="E2" s="32" t="s">
        <v>1</v>
      </c>
      <c r="F2" s="33"/>
      <c r="G2" s="33"/>
      <c r="H2" s="33"/>
      <c r="I2" s="33"/>
      <c r="J2" s="32" t="s">
        <v>2</v>
      </c>
      <c r="K2" s="33"/>
      <c r="L2" s="33"/>
      <c r="M2" s="33"/>
      <c r="N2" s="33"/>
      <c r="O2" s="32" t="s">
        <v>3</v>
      </c>
      <c r="P2" s="33"/>
      <c r="Q2" s="33"/>
      <c r="R2" s="33"/>
      <c r="S2" s="34"/>
    </row>
    <row r="3" spans="1:30" ht="17">
      <c r="A3" s="1"/>
      <c r="B3" s="27" t="s">
        <v>4</v>
      </c>
      <c r="C3" s="28" t="s">
        <v>16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3" t="s">
        <v>6</v>
      </c>
      <c r="P3" s="4" t="s">
        <v>7</v>
      </c>
      <c r="Q3" s="4" t="s">
        <v>8</v>
      </c>
      <c r="R3" s="4" t="s">
        <v>9</v>
      </c>
      <c r="S3" s="7" t="s">
        <v>10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6.5" customHeight="1">
      <c r="A4" s="8"/>
      <c r="B4" s="29"/>
      <c r="C4" s="29"/>
      <c r="D4" s="8"/>
      <c r="E4" s="12"/>
      <c r="F4" s="13"/>
      <c r="G4" s="14" t="s">
        <v>11</v>
      </c>
      <c r="H4" s="14" t="s">
        <v>12</v>
      </c>
      <c r="I4" s="14" t="s">
        <v>13</v>
      </c>
      <c r="J4" s="15"/>
      <c r="K4" s="16"/>
      <c r="L4" s="17" t="s">
        <v>11</v>
      </c>
      <c r="M4" s="17" t="s">
        <v>12</v>
      </c>
      <c r="N4" s="17" t="s">
        <v>13</v>
      </c>
      <c r="O4" s="12"/>
      <c r="P4" s="13"/>
      <c r="Q4" s="14" t="s">
        <v>11</v>
      </c>
      <c r="R4" s="14" t="s">
        <v>12</v>
      </c>
      <c r="S4" s="18" t="s">
        <v>13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65.25" customHeight="1">
      <c r="A5" s="9">
        <v>1</v>
      </c>
      <c r="B5" s="30" t="s">
        <v>17</v>
      </c>
      <c r="C5" s="30" t="s">
        <v>18</v>
      </c>
      <c r="E5" s="19">
        <v>17</v>
      </c>
      <c r="F5" s="19">
        <v>12</v>
      </c>
      <c r="G5" s="19">
        <v>1</v>
      </c>
      <c r="H5" s="19">
        <v>800</v>
      </c>
      <c r="I5" s="20">
        <f>IFERROR((H5/E5/F5/G5),"")</f>
        <v>3.9215686274509807</v>
      </c>
      <c r="J5" s="21"/>
      <c r="K5" s="21"/>
      <c r="L5" s="21">
        <v>1</v>
      </c>
      <c r="M5" s="21"/>
      <c r="N5" s="22" t="str">
        <f t="shared" ref="N5:N19" si="0">IFERROR((M5/J5/K5/L5),"")</f>
        <v/>
      </c>
      <c r="O5" s="19"/>
      <c r="P5" s="19"/>
      <c r="Q5" s="19">
        <v>1</v>
      </c>
      <c r="R5" s="19"/>
      <c r="S5" s="20" t="str">
        <f t="shared" ref="S5:S18" si="1">IFERROR((R5/O5/P5/Q5),"")</f>
        <v/>
      </c>
    </row>
    <row r="6" spans="1:30" ht="65.25" customHeight="1">
      <c r="A6" s="9">
        <v>2</v>
      </c>
      <c r="B6" s="26" t="s">
        <v>19</v>
      </c>
      <c r="C6" s="26" t="s">
        <v>20</v>
      </c>
      <c r="E6" s="19">
        <v>13</v>
      </c>
      <c r="F6" s="19">
        <v>13</v>
      </c>
      <c r="G6" s="19">
        <v>1</v>
      </c>
      <c r="H6" s="19">
        <v>395</v>
      </c>
      <c r="I6" s="20">
        <f>IFERROR((H6/E6/F6/G6),"")</f>
        <v>2.3372781065088755</v>
      </c>
      <c r="J6" s="23"/>
      <c r="K6" s="23"/>
      <c r="L6" s="21">
        <v>1</v>
      </c>
      <c r="M6" s="23"/>
      <c r="N6" s="22" t="str">
        <f t="shared" si="0"/>
        <v/>
      </c>
      <c r="O6" s="24"/>
      <c r="P6" s="24"/>
      <c r="Q6" s="19">
        <v>1</v>
      </c>
      <c r="R6" s="24"/>
      <c r="S6" s="20" t="str">
        <f t="shared" si="1"/>
        <v/>
      </c>
    </row>
    <row r="7" spans="1:30" ht="65.25" customHeight="1">
      <c r="A7" s="9">
        <v>3</v>
      </c>
      <c r="B7" s="26" t="s">
        <v>48</v>
      </c>
      <c r="C7" s="26" t="s">
        <v>47</v>
      </c>
      <c r="E7" s="19"/>
      <c r="F7" s="19"/>
      <c r="G7" s="19">
        <v>1</v>
      </c>
      <c r="H7" s="19"/>
      <c r="I7" s="20" t="str">
        <f t="shared" ref="I7:I19" si="2">IFERROR((H7/E7/F7/G7),"")</f>
        <v/>
      </c>
      <c r="J7" s="23"/>
      <c r="K7" s="23"/>
      <c r="L7" s="21">
        <v>1</v>
      </c>
      <c r="M7" s="23"/>
      <c r="N7" s="22" t="str">
        <f t="shared" si="0"/>
        <v/>
      </c>
      <c r="O7" s="24">
        <v>36</v>
      </c>
      <c r="P7" s="24">
        <v>72</v>
      </c>
      <c r="Q7" s="19">
        <v>1</v>
      </c>
      <c r="R7" s="24">
        <v>8000</v>
      </c>
      <c r="S7" s="20">
        <f t="shared" si="1"/>
        <v>3.0864197530864197</v>
      </c>
      <c r="U7" s="42"/>
      <c r="V7" s="42"/>
    </row>
    <row r="8" spans="1:30" ht="65.25" customHeight="1">
      <c r="A8" s="9">
        <v>4</v>
      </c>
      <c r="B8" s="26" t="s">
        <v>24</v>
      </c>
      <c r="C8" s="26" t="s">
        <v>23</v>
      </c>
      <c r="D8" s="38"/>
      <c r="E8" s="19"/>
      <c r="F8" s="19"/>
      <c r="G8" s="19"/>
      <c r="H8" s="19"/>
      <c r="I8" s="20"/>
      <c r="J8" s="23"/>
      <c r="K8" s="23"/>
      <c r="L8" s="21"/>
      <c r="M8" s="23"/>
      <c r="N8" s="22"/>
      <c r="O8" s="24">
        <v>36</v>
      </c>
      <c r="P8" s="24">
        <v>48</v>
      </c>
      <c r="Q8" s="19">
        <v>1</v>
      </c>
      <c r="R8" s="24">
        <v>2680</v>
      </c>
      <c r="S8" s="20">
        <f t="shared" si="1"/>
        <v>1.5509259259259258</v>
      </c>
    </row>
    <row r="9" spans="1:30" ht="65.25" customHeight="1">
      <c r="A9" s="9">
        <v>5</v>
      </c>
      <c r="B9" s="26" t="s">
        <v>21</v>
      </c>
      <c r="C9" s="26" t="s">
        <v>22</v>
      </c>
      <c r="E9" s="19"/>
      <c r="F9" s="19"/>
      <c r="G9" s="19"/>
      <c r="H9" s="19"/>
      <c r="I9" s="20"/>
      <c r="J9" s="23">
        <v>24</v>
      </c>
      <c r="K9" s="40">
        <v>24</v>
      </c>
      <c r="L9" s="21">
        <v>1</v>
      </c>
      <c r="M9" s="23">
        <v>1480</v>
      </c>
      <c r="N9" s="22">
        <f t="shared" si="0"/>
        <v>2.5694444444444442</v>
      </c>
      <c r="O9" s="24"/>
      <c r="P9" s="24"/>
      <c r="Q9" s="19">
        <v>1</v>
      </c>
      <c r="R9" s="24"/>
      <c r="S9" s="20" t="str">
        <f t="shared" si="1"/>
        <v/>
      </c>
    </row>
    <row r="10" spans="1:30" ht="65.25" customHeight="1">
      <c r="A10" s="9">
        <v>6</v>
      </c>
      <c r="B10" s="39" t="s">
        <v>25</v>
      </c>
      <c r="C10" s="26" t="s">
        <v>26</v>
      </c>
      <c r="E10" s="19"/>
      <c r="F10" s="19"/>
      <c r="G10" s="19"/>
      <c r="H10" s="19"/>
      <c r="I10" s="20"/>
      <c r="J10" s="23">
        <v>40</v>
      </c>
      <c r="K10" s="23">
        <v>30</v>
      </c>
      <c r="L10" s="21">
        <v>1</v>
      </c>
      <c r="M10" s="23">
        <v>7000</v>
      </c>
      <c r="N10" s="22">
        <f t="shared" si="0"/>
        <v>5.833333333333333</v>
      </c>
      <c r="O10" s="24"/>
      <c r="P10" s="24"/>
      <c r="Q10" s="19">
        <v>1</v>
      </c>
      <c r="R10" s="24"/>
      <c r="S10" s="20" t="str">
        <f t="shared" si="1"/>
        <v/>
      </c>
    </row>
    <row r="11" spans="1:30" ht="65.25" customHeight="1">
      <c r="A11" s="9">
        <v>7</v>
      </c>
      <c r="B11" s="26" t="s">
        <v>27</v>
      </c>
      <c r="C11" s="26" t="s">
        <v>28</v>
      </c>
      <c r="E11" s="19"/>
      <c r="F11" s="19"/>
      <c r="G11" s="19"/>
      <c r="H11" s="19"/>
      <c r="I11" s="20" t="str">
        <f t="shared" si="2"/>
        <v/>
      </c>
      <c r="J11" s="23"/>
      <c r="K11" s="23"/>
      <c r="L11" s="21">
        <v>1</v>
      </c>
      <c r="M11" s="23"/>
      <c r="N11" s="22" t="str">
        <f t="shared" si="0"/>
        <v/>
      </c>
      <c r="O11" s="24">
        <v>45</v>
      </c>
      <c r="P11" s="24">
        <v>51</v>
      </c>
      <c r="Q11" s="19">
        <v>1</v>
      </c>
      <c r="R11" s="24">
        <v>8000</v>
      </c>
      <c r="S11" s="20">
        <f t="shared" si="1"/>
        <v>3.4858387799564268</v>
      </c>
    </row>
    <row r="12" spans="1:30" ht="65.25" customHeight="1">
      <c r="A12" s="9">
        <v>8</v>
      </c>
      <c r="B12" s="26" t="s">
        <v>29</v>
      </c>
      <c r="C12" s="26" t="s">
        <v>30</v>
      </c>
      <c r="E12" s="19">
        <v>15.75</v>
      </c>
      <c r="F12" s="19">
        <v>19.11</v>
      </c>
      <c r="G12" s="19">
        <v>1</v>
      </c>
      <c r="H12" s="20">
        <v>1100</v>
      </c>
      <c r="I12" s="20">
        <f t="shared" si="2"/>
        <v>3.6546975322485524</v>
      </c>
      <c r="J12" s="23"/>
      <c r="K12" s="23"/>
      <c r="L12" s="21">
        <v>1</v>
      </c>
      <c r="M12" s="23"/>
      <c r="N12" s="22" t="str">
        <f t="shared" si="0"/>
        <v/>
      </c>
      <c r="O12" s="24"/>
      <c r="P12" s="24"/>
      <c r="Q12" s="19">
        <v>1</v>
      </c>
      <c r="R12" s="24"/>
      <c r="S12" s="20" t="str">
        <f t="shared" si="1"/>
        <v/>
      </c>
    </row>
    <row r="13" spans="1:30" ht="65.25" customHeight="1">
      <c r="A13" s="9">
        <v>9</v>
      </c>
      <c r="B13" s="26" t="s">
        <v>32</v>
      </c>
      <c r="C13" s="26" t="s">
        <v>31</v>
      </c>
      <c r="E13" s="19">
        <v>6</v>
      </c>
      <c r="F13" s="19">
        <v>6</v>
      </c>
      <c r="G13" s="19">
        <v>1</v>
      </c>
      <c r="H13" s="19">
        <v>100</v>
      </c>
      <c r="I13" s="20">
        <f t="shared" si="2"/>
        <v>2.7777777777777781</v>
      </c>
      <c r="J13" s="23"/>
      <c r="K13" s="23"/>
      <c r="L13" s="21">
        <v>1</v>
      </c>
      <c r="M13" s="23"/>
      <c r="N13" s="22" t="str">
        <f t="shared" si="0"/>
        <v/>
      </c>
      <c r="O13" s="24"/>
      <c r="P13" s="24"/>
      <c r="Q13" s="19">
        <v>1</v>
      </c>
      <c r="R13" s="24"/>
      <c r="S13" s="20" t="str">
        <f t="shared" si="1"/>
        <v/>
      </c>
    </row>
    <row r="14" spans="1:30" ht="65.25" customHeight="1">
      <c r="A14" s="9">
        <v>10</v>
      </c>
      <c r="B14" s="26" t="s">
        <v>33</v>
      </c>
      <c r="C14" s="26" t="s">
        <v>34</v>
      </c>
      <c r="E14" s="19"/>
      <c r="F14" s="19"/>
      <c r="G14" s="19">
        <v>1</v>
      </c>
      <c r="H14" s="19"/>
      <c r="I14" s="20" t="str">
        <f t="shared" si="2"/>
        <v/>
      </c>
      <c r="J14" s="23"/>
      <c r="K14" s="23"/>
      <c r="L14" s="21">
        <v>1</v>
      </c>
      <c r="M14" s="23"/>
      <c r="N14" s="22" t="str">
        <f t="shared" si="0"/>
        <v/>
      </c>
      <c r="O14" s="24">
        <v>48</v>
      </c>
      <c r="P14" s="24">
        <v>60</v>
      </c>
      <c r="Q14" s="19">
        <v>1</v>
      </c>
      <c r="R14" s="24"/>
      <c r="S14" s="20">
        <f t="shared" si="1"/>
        <v>0</v>
      </c>
    </row>
    <row r="15" spans="1:30" ht="65.25" customHeight="1">
      <c r="A15" s="9">
        <v>11</v>
      </c>
      <c r="B15" s="37" t="s">
        <v>46</v>
      </c>
      <c r="C15" s="26" t="s">
        <v>35</v>
      </c>
      <c r="D15" s="25" t="s">
        <v>36</v>
      </c>
      <c r="E15" s="19"/>
      <c r="F15" s="19"/>
      <c r="G15" s="19">
        <v>1</v>
      </c>
      <c r="H15" s="19"/>
      <c r="I15" s="20" t="str">
        <f t="shared" si="2"/>
        <v/>
      </c>
      <c r="J15" s="23">
        <v>24</v>
      </c>
      <c r="K15" s="23">
        <v>24</v>
      </c>
      <c r="L15" s="21">
        <v>1</v>
      </c>
      <c r="M15" s="23">
        <v>2000</v>
      </c>
      <c r="N15" s="22">
        <f t="shared" si="0"/>
        <v>3.4722222222222219</v>
      </c>
      <c r="O15" s="24"/>
      <c r="P15" s="24"/>
      <c r="Q15" s="19">
        <v>1</v>
      </c>
      <c r="R15" s="24"/>
      <c r="S15" s="20" t="str">
        <f t="shared" si="1"/>
        <v/>
      </c>
    </row>
    <row r="16" spans="1:30" ht="65.25" customHeight="1">
      <c r="A16" s="9">
        <v>12</v>
      </c>
      <c r="B16" s="26" t="s">
        <v>59</v>
      </c>
      <c r="C16" s="26" t="s">
        <v>58</v>
      </c>
      <c r="D16" s="25"/>
      <c r="E16" s="19"/>
      <c r="F16" s="19"/>
      <c r="G16" s="19">
        <v>1</v>
      </c>
      <c r="H16" s="41"/>
      <c r="I16" s="20" t="str">
        <f t="shared" si="2"/>
        <v/>
      </c>
      <c r="J16" s="23">
        <v>36</v>
      </c>
      <c r="K16" s="23">
        <v>48</v>
      </c>
      <c r="L16" s="21">
        <v>1</v>
      </c>
      <c r="M16" s="23">
        <v>2600</v>
      </c>
      <c r="N16" s="22">
        <f t="shared" si="0"/>
        <v>1.5046296296296298</v>
      </c>
      <c r="O16" s="24"/>
      <c r="P16" s="24"/>
      <c r="Q16" s="19">
        <v>1</v>
      </c>
      <c r="R16" s="24"/>
      <c r="S16" s="20" t="str">
        <f t="shared" si="1"/>
        <v/>
      </c>
    </row>
    <row r="17" spans="1:19" ht="65.25" customHeight="1">
      <c r="A17" s="9">
        <v>13</v>
      </c>
      <c r="B17" s="26" t="s">
        <v>42</v>
      </c>
      <c r="C17" s="26" t="s">
        <v>38</v>
      </c>
      <c r="D17" s="25"/>
      <c r="E17" s="19"/>
      <c r="F17" s="19"/>
      <c r="G17" s="19">
        <v>1</v>
      </c>
      <c r="H17" s="19"/>
      <c r="I17" s="20" t="str">
        <f t="shared" si="2"/>
        <v/>
      </c>
      <c r="J17" s="23">
        <v>29.5</v>
      </c>
      <c r="K17" s="23">
        <v>23.5</v>
      </c>
      <c r="L17" s="21">
        <v>1</v>
      </c>
      <c r="M17" s="23">
        <v>1800</v>
      </c>
      <c r="N17" s="22">
        <f t="shared" si="0"/>
        <v>2.596465921384782</v>
      </c>
      <c r="O17" s="24"/>
      <c r="P17" s="24"/>
      <c r="Q17" s="19">
        <v>1</v>
      </c>
      <c r="R17" s="24"/>
      <c r="S17" s="20" t="str">
        <f t="shared" si="1"/>
        <v/>
      </c>
    </row>
    <row r="18" spans="1:19" ht="65.25" customHeight="1">
      <c r="A18" s="9">
        <v>14</v>
      </c>
      <c r="B18" s="26" t="s">
        <v>39</v>
      </c>
      <c r="C18" s="26" t="s">
        <v>40</v>
      </c>
      <c r="D18" s="25"/>
      <c r="E18" s="19">
        <v>6</v>
      </c>
      <c r="F18" s="19">
        <v>6</v>
      </c>
      <c r="G18" s="19">
        <v>1</v>
      </c>
      <c r="H18" s="19">
        <v>300</v>
      </c>
      <c r="I18" s="20">
        <f t="shared" si="2"/>
        <v>8.3333333333333339</v>
      </c>
      <c r="J18" s="23">
        <v>36</v>
      </c>
      <c r="K18" s="23">
        <v>36</v>
      </c>
      <c r="L18" s="21">
        <v>1</v>
      </c>
      <c r="M18" s="23">
        <v>3000</v>
      </c>
      <c r="N18" s="22">
        <f t="shared" si="0"/>
        <v>2.3148148148148149</v>
      </c>
      <c r="O18" s="24"/>
      <c r="P18" s="24"/>
      <c r="Q18" s="19">
        <v>1</v>
      </c>
      <c r="R18" s="24"/>
      <c r="S18" s="20" t="str">
        <f t="shared" si="1"/>
        <v/>
      </c>
    </row>
    <row r="19" spans="1:19" ht="65.25" customHeight="1">
      <c r="A19" s="9">
        <v>15</v>
      </c>
      <c r="B19" s="26" t="s">
        <v>44</v>
      </c>
      <c r="C19" s="26" t="s">
        <v>45</v>
      </c>
      <c r="D19" s="25"/>
      <c r="E19" s="19"/>
      <c r="F19" s="19"/>
      <c r="G19" s="19">
        <v>1</v>
      </c>
      <c r="H19" s="19"/>
      <c r="I19" s="20" t="str">
        <f t="shared" si="2"/>
        <v/>
      </c>
      <c r="J19" s="23">
        <v>36</v>
      </c>
      <c r="K19" s="23">
        <v>36</v>
      </c>
      <c r="L19" s="21">
        <v>1</v>
      </c>
      <c r="M19" s="23">
        <v>1600</v>
      </c>
      <c r="N19" s="22">
        <f t="shared" si="0"/>
        <v>1.2345679012345678</v>
      </c>
      <c r="O19" s="24"/>
      <c r="P19" s="24"/>
      <c r="Q19" s="19"/>
      <c r="R19" s="24"/>
      <c r="S19" s="20" t="str">
        <f t="shared" ref="S19" si="3">IFERROR((R19/O19/P19/Q19),"")</f>
        <v/>
      </c>
    </row>
    <row r="20" spans="1:19" ht="15.75" customHeight="1">
      <c r="D20" s="25"/>
      <c r="E20" s="25"/>
      <c r="H20" s="9" t="s">
        <v>14</v>
      </c>
      <c r="I20" s="10">
        <f>IFERROR(AVERAGE(I5:I19),"")</f>
        <v>4.2049310754639038</v>
      </c>
      <c r="M20" s="9" t="s">
        <v>14</v>
      </c>
      <c r="N20" s="10">
        <f>IFERROR(AVERAGE(N5:N19),"")</f>
        <v>2.7893540381519704</v>
      </c>
      <c r="R20" s="9" t="s">
        <v>14</v>
      </c>
      <c r="S20" s="10">
        <f>IFERROR(AVERAGE(S5:S19),"")</f>
        <v>2.0307961147421931</v>
      </c>
    </row>
    <row r="22" spans="1:19" ht="15.75" customHeight="1">
      <c r="B22" s="31"/>
      <c r="D22" s="25"/>
      <c r="E22" s="25"/>
    </row>
    <row r="23" spans="1:19" ht="15.75" customHeight="1">
      <c r="B23" s="26" t="s">
        <v>43</v>
      </c>
      <c r="D23" s="25"/>
      <c r="E23" s="25"/>
      <c r="K23" s="9" t="s">
        <v>15</v>
      </c>
      <c r="N23" s="11">
        <f>IFERROR(AVERAGE(N20, I20, S20)*0.85,"")</f>
        <v>2.5571063480347855</v>
      </c>
    </row>
    <row r="26" spans="1:19" ht="15.75" customHeight="1">
      <c r="D26" s="25"/>
      <c r="E26" s="19"/>
      <c r="F26" s="19"/>
      <c r="G26" s="19"/>
      <c r="H26" s="19"/>
      <c r="I26" s="20"/>
    </row>
    <row r="27" spans="1:19" ht="15.75" customHeight="1">
      <c r="B27"/>
      <c r="C27"/>
    </row>
    <row r="28" spans="1:19" ht="15.75" customHeight="1">
      <c r="B28"/>
      <c r="C28"/>
    </row>
    <row r="29" spans="1:19" ht="15.75" customHeight="1">
      <c r="B29"/>
      <c r="C29"/>
    </row>
    <row r="30" spans="1:19" ht="15.75" customHeight="1">
      <c r="B30"/>
      <c r="C30"/>
    </row>
    <row r="31" spans="1:19" ht="15.75" customHeight="1">
      <c r="B31"/>
      <c r="C31"/>
    </row>
    <row r="32" spans="1:19" ht="15.75" customHeight="1">
      <c r="B32"/>
      <c r="C32"/>
    </row>
    <row r="33" spans="2:3" ht="15.75" customHeight="1">
      <c r="B33"/>
      <c r="C33"/>
    </row>
    <row r="34" spans="2:3" s="25" customFormat="1" ht="23" customHeight="1"/>
    <row r="35" spans="2:3" s="25" customFormat="1" ht="15.75" customHeight="1"/>
    <row r="36" spans="2:3" s="25" customFormat="1" ht="15.75" customHeight="1"/>
    <row r="37" spans="2:3" ht="15.75" customHeight="1">
      <c r="B37"/>
      <c r="C37"/>
    </row>
    <row r="38" spans="2:3" ht="15.75" customHeight="1">
      <c r="B38"/>
      <c r="C38"/>
    </row>
    <row r="39" spans="2:3" ht="15.75" customHeight="1">
      <c r="B39"/>
      <c r="C39"/>
    </row>
    <row r="40" spans="2:3" ht="15.75" customHeight="1">
      <c r="B40"/>
      <c r="C40"/>
    </row>
    <row r="41" spans="2:3" ht="15.75" customHeight="1">
      <c r="B41"/>
      <c r="C41"/>
    </row>
    <row r="42" spans="2:3" ht="15.75" customHeight="1">
      <c r="B42"/>
      <c r="C42"/>
    </row>
    <row r="43" spans="2:3" ht="15.75" customHeight="1">
      <c r="B43"/>
      <c r="C43"/>
    </row>
    <row r="44" spans="2:3" ht="15.75" customHeight="1">
      <c r="B44"/>
      <c r="C44"/>
    </row>
    <row r="45" spans="2:3" ht="15.75" customHeight="1">
      <c r="B45"/>
      <c r="C45"/>
    </row>
    <row r="46" spans="2:3" ht="15.75" customHeight="1">
      <c r="B46"/>
      <c r="C46"/>
    </row>
    <row r="47" spans="2:3" ht="15.75" customHeight="1">
      <c r="B47"/>
      <c r="C47"/>
    </row>
    <row r="48" spans="2:3" ht="15.75" customHeight="1">
      <c r="B48"/>
      <c r="C48"/>
    </row>
    <row r="49" spans="2:3" ht="15.75" customHeight="1">
      <c r="B49"/>
      <c r="C49"/>
    </row>
    <row r="50" spans="2:3" ht="15.75" customHeight="1">
      <c r="B50"/>
      <c r="C50"/>
    </row>
    <row r="51" spans="2:3" ht="15.75" customHeight="1">
      <c r="B51"/>
      <c r="C51"/>
    </row>
    <row r="52" spans="2:3" ht="15.75" customHeight="1">
      <c r="B52"/>
      <c r="C52"/>
    </row>
    <row r="53" spans="2:3" ht="15.75" customHeight="1">
      <c r="B53"/>
      <c r="C53"/>
    </row>
    <row r="54" spans="2:3" ht="15.75" customHeight="1">
      <c r="B54"/>
      <c r="C54"/>
    </row>
    <row r="55" spans="2:3" ht="15.75" customHeight="1">
      <c r="B55"/>
      <c r="C55"/>
    </row>
    <row r="56" spans="2:3" ht="15.75" customHeight="1">
      <c r="B56"/>
      <c r="C56"/>
    </row>
    <row r="57" spans="2:3" ht="15.75" customHeight="1">
      <c r="B57"/>
      <c r="C57"/>
    </row>
    <row r="58" spans="2:3" ht="15.75" customHeight="1">
      <c r="B58"/>
      <c r="C58"/>
    </row>
    <row r="59" spans="2:3" ht="15.75" customHeight="1">
      <c r="B59"/>
      <c r="C59"/>
    </row>
    <row r="60" spans="2:3" ht="15.75" customHeight="1">
      <c r="B60"/>
      <c r="C60"/>
    </row>
    <row r="61" spans="2:3" ht="15.75" customHeight="1">
      <c r="B61"/>
      <c r="C61"/>
    </row>
    <row r="62" spans="2:3" ht="15.75" customHeight="1">
      <c r="B62"/>
      <c r="C62"/>
    </row>
    <row r="63" spans="2:3" ht="15.75" customHeight="1">
      <c r="B63"/>
      <c r="C63"/>
    </row>
  </sheetData>
  <mergeCells count="4">
    <mergeCell ref="E2:I2"/>
    <mergeCell ref="J2:N2"/>
    <mergeCell ref="O2:S2"/>
    <mergeCell ref="A1:S1"/>
  </mergeCells>
  <hyperlinks>
    <hyperlink ref="B15" r:id="rId1" display="data:image/jpeg;base64,/9j/4AAQSkZJRgABAQEAZABkAAD/2wBDAAgGBgcGBQgHBwcJCQgKDBQNDAsLDBkSEw8UHRofHh0aHBwgJC4nICIsIxwcKDcpLDAxNDQ0Hyc5PTgyPC4zNDL/2wBDAQkJCQwLDBgNDRgyIRwhMjIyMjIyMjIyMjIyMjIyMjIyMjIyMjIyMjIyMjIyMjIyMjIyMjIyMjIyMjIyMjIyMjL/wAARCALmA94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+iiigAooooAKKKKACiiigAooooAKKKKACiiigAooooAKKKKACiiigAooooAKKKKACiiigAooooAKKKKACiiigAooooAKKKKACiiigAooooAKKKKACiiigAooooAKKKKACiiigAooooAKKKKACiiigAooooAKKKKACiiigAooo"/>
  </hyperlinks>
  <pageMargins left="0.7" right="0.7" top="0.75" bottom="0.75" header="0.3" footer="0.3"/>
  <pageSetup orientation="portrait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A2" sqref="A2"/>
    </sheetView>
  </sheetViews>
  <sheetFormatPr baseColWidth="10" defaultRowHeight="12" x14ac:dyDescent="0"/>
  <sheetData>
    <row r="1" spans="1:15" s="25" customFormat="1" ht="15.75" customHeight="1">
      <c r="B1" s="26"/>
      <c r="C1" s="26" t="s">
        <v>60</v>
      </c>
    </row>
    <row r="2" spans="1:15" s="25" customFormat="1" ht="15.75" customHeight="1">
      <c r="B2" s="26"/>
      <c r="C2" s="26"/>
    </row>
    <row r="3" spans="1:15" s="25" customFormat="1" ht="15.75" customHeight="1">
      <c r="B3" s="26"/>
      <c r="C3" s="26" t="s">
        <v>61</v>
      </c>
    </row>
    <row r="4" spans="1:15" s="25" customFormat="1" ht="15.75" customHeight="1">
      <c r="A4" s="9">
        <v>12</v>
      </c>
      <c r="B4" s="26" t="s">
        <v>41</v>
      </c>
      <c r="C4" s="26" t="s">
        <v>37</v>
      </c>
      <c r="E4" s="19">
        <v>12</v>
      </c>
      <c r="F4" s="19">
        <v>16</v>
      </c>
      <c r="G4" s="19">
        <v>1</v>
      </c>
      <c r="H4" s="41">
        <v>2200</v>
      </c>
      <c r="I4" s="20">
        <f t="shared" ref="I4" si="0">IFERROR((H4/E4/F4/G4),"")</f>
        <v>11.458333333333334</v>
      </c>
    </row>
    <row r="5" spans="1:15" s="25" customFormat="1" ht="15.75" customHeight="1">
      <c r="B5" s="26"/>
      <c r="C5" s="26"/>
    </row>
    <row r="6" spans="1:15" s="25" customFormat="1" ht="15.75" customHeight="1">
      <c r="B6" s="26"/>
      <c r="C6" s="26"/>
    </row>
    <row r="7" spans="1:15" s="25" customFormat="1" ht="23" customHeight="1">
      <c r="B7" s="26" t="s">
        <v>62</v>
      </c>
      <c r="C7" s="26" t="s">
        <v>63</v>
      </c>
      <c r="K7" s="25">
        <v>36</v>
      </c>
      <c r="L7" s="25">
        <v>60</v>
      </c>
    </row>
    <row r="8" spans="1:15" s="25" customFormat="1" ht="15.75" customHeight="1">
      <c r="B8" s="26"/>
      <c r="C8" s="26"/>
    </row>
    <row r="9" spans="1:15" s="25" customFormat="1" ht="15.75" customHeight="1">
      <c r="B9" s="26"/>
      <c r="C9" s="26"/>
      <c r="M9" s="25">
        <v>2.5</v>
      </c>
      <c r="N9" s="25">
        <v>2.25</v>
      </c>
      <c r="O9" s="25">
        <v>2</v>
      </c>
    </row>
    <row r="10" spans="1:15" s="25" customFormat="1" ht="15.75" customHeight="1"/>
    <row r="11" spans="1:15" s="25" customFormat="1" ht="15.75" customHeight="1">
      <c r="B11" s="26"/>
      <c r="C11" s="26"/>
    </row>
    <row r="12" spans="1:15" s="25" customFormat="1" ht="15.75" customHeight="1">
      <c r="B12" s="26"/>
      <c r="C12" s="26"/>
    </row>
    <row r="13" spans="1:15" s="25" customFormat="1" ht="15.75" customHeight="1">
      <c r="B13" s="26"/>
      <c r="C13" s="26" t="s">
        <v>65</v>
      </c>
      <c r="D13" s="25" t="s">
        <v>64</v>
      </c>
      <c r="E13" s="25">
        <v>30</v>
      </c>
      <c r="F13" s="25">
        <v>30</v>
      </c>
    </row>
    <row r="14" spans="1:15" s="25" customFormat="1" ht="15.75" customHeight="1">
      <c r="B14" s="26"/>
      <c r="C14" s="26"/>
    </row>
    <row r="15" spans="1:15" s="25" customFormat="1" ht="15.75" customHeight="1">
      <c r="B15" s="26"/>
      <c r="C15" s="26"/>
    </row>
    <row r="16" spans="1:15" s="25" customFormat="1" ht="15.75" customHeight="1">
      <c r="B16" s="26"/>
      <c r="C16" s="26"/>
    </row>
    <row r="17" spans="1:11" s="25" customFormat="1" ht="15.75" customHeight="1">
      <c r="B17" s="26"/>
      <c r="C17" s="26"/>
    </row>
    <row r="19" spans="1:11"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24">
      <c r="A20" s="25" t="s">
        <v>67</v>
      </c>
      <c r="B20" s="26"/>
      <c r="C20" s="26" t="s">
        <v>51</v>
      </c>
      <c r="D20" s="25"/>
      <c r="E20" s="25"/>
      <c r="F20" s="25"/>
      <c r="G20" s="25"/>
      <c r="H20" s="25"/>
      <c r="I20" s="25"/>
      <c r="J20" s="25"/>
      <c r="K20" s="25"/>
    </row>
    <row r="21" spans="1:11">
      <c r="A21" s="25"/>
      <c r="B21" s="26"/>
      <c r="C21" s="26">
        <v>2950</v>
      </c>
      <c r="D21" s="25" t="s">
        <v>49</v>
      </c>
      <c r="E21" s="25">
        <v>36</v>
      </c>
      <c r="F21" s="25">
        <v>36</v>
      </c>
      <c r="G21" s="25">
        <v>2.2599999999999998</v>
      </c>
      <c r="H21" s="25">
        <f>F21*E21*G21</f>
        <v>2928.9599999999996</v>
      </c>
      <c r="I21" s="25"/>
      <c r="J21" s="25"/>
      <c r="K21" s="25"/>
    </row>
    <row r="22" spans="1:11">
      <c r="A22" s="25"/>
      <c r="B22" s="26"/>
      <c r="C22" s="26"/>
      <c r="D22" s="25"/>
      <c r="E22" s="25">
        <v>36</v>
      </c>
      <c r="F22" s="25">
        <v>36</v>
      </c>
      <c r="G22" s="25">
        <v>2.2599999999999998</v>
      </c>
      <c r="H22" s="25">
        <f>F22*E22*G22</f>
        <v>2928.9599999999996</v>
      </c>
      <c r="I22" s="25"/>
      <c r="J22" s="25"/>
      <c r="K22" s="25"/>
    </row>
    <row r="23" spans="1:11" s="25" customFormat="1">
      <c r="B23" s="26"/>
      <c r="C23" s="26"/>
    </row>
    <row r="24" spans="1:11" s="25" customFormat="1">
      <c r="B24" s="26"/>
      <c r="C24" s="26"/>
    </row>
    <row r="25" spans="1:11" s="25" customFormat="1">
      <c r="B25" s="26"/>
      <c r="C25" s="26"/>
    </row>
    <row r="26" spans="1:11">
      <c r="A26" s="25"/>
      <c r="B26" s="26"/>
      <c r="C26" s="26"/>
      <c r="D26" s="25"/>
      <c r="E26" s="25"/>
      <c r="F26" s="25"/>
      <c r="G26" s="25"/>
      <c r="H26" s="25"/>
      <c r="I26" s="25"/>
      <c r="J26" s="25"/>
      <c r="K26" s="25"/>
    </row>
    <row r="27" spans="1:11">
      <c r="A27" s="25"/>
      <c r="B27" s="26"/>
      <c r="C27" s="26"/>
      <c r="D27" s="25"/>
      <c r="E27" s="25"/>
      <c r="F27" s="25"/>
      <c r="G27" s="25"/>
      <c r="H27" s="25"/>
      <c r="I27" s="25"/>
      <c r="J27" s="25">
        <v>2</v>
      </c>
      <c r="K27" s="25"/>
    </row>
    <row r="28" spans="1:11">
      <c r="A28" s="25"/>
      <c r="B28" s="26"/>
      <c r="C28" s="26">
        <v>1250</v>
      </c>
      <c r="D28" s="25" t="s">
        <v>50</v>
      </c>
      <c r="E28" s="25">
        <v>24</v>
      </c>
      <c r="F28" s="25">
        <v>24</v>
      </c>
      <c r="G28" s="25">
        <v>2.2599999999999998</v>
      </c>
      <c r="H28" s="25">
        <f>F28*E28*G28</f>
        <v>1301.7599999999998</v>
      </c>
      <c r="I28" s="25"/>
      <c r="J28" s="25"/>
      <c r="K28" s="25"/>
    </row>
    <row r="29" spans="1:11">
      <c r="A29" s="25"/>
      <c r="B29" s="26"/>
      <c r="C29" s="26"/>
      <c r="D29" s="25"/>
      <c r="E29" s="25"/>
      <c r="F29" s="25"/>
      <c r="G29" s="25"/>
      <c r="H29" s="25"/>
      <c r="I29" s="25"/>
      <c r="J29" s="25"/>
      <c r="K29" s="25"/>
    </row>
    <row r="30" spans="1:11">
      <c r="A30" s="25"/>
      <c r="B30" s="26"/>
      <c r="C30" s="26"/>
      <c r="D30" s="25"/>
      <c r="E30" s="25" t="s">
        <v>66</v>
      </c>
      <c r="F30" s="25"/>
      <c r="G30" s="25"/>
      <c r="H30" s="25"/>
      <c r="I30" s="25"/>
      <c r="J30" s="25"/>
      <c r="K30" s="25"/>
    </row>
    <row r="31" spans="1:11">
      <c r="A31" s="25"/>
      <c r="B31" s="26"/>
      <c r="C31" s="26"/>
      <c r="D31" s="25"/>
      <c r="E31" s="25"/>
      <c r="F31" s="25"/>
      <c r="G31" s="25"/>
      <c r="H31" s="25">
        <v>48</v>
      </c>
      <c r="I31" s="25">
        <v>60</v>
      </c>
      <c r="J31" s="25">
        <f>I31*H31</f>
        <v>2880</v>
      </c>
      <c r="K31" s="25"/>
    </row>
    <row r="32" spans="1:11">
      <c r="A32" s="25"/>
      <c r="B32" s="26"/>
      <c r="C32" s="26"/>
      <c r="D32" s="25" t="s">
        <v>52</v>
      </c>
      <c r="E32" s="25">
        <v>2.5</v>
      </c>
      <c r="F32" s="25"/>
      <c r="G32" s="25"/>
      <c r="H32" s="25">
        <v>36</v>
      </c>
      <c r="I32" s="25">
        <v>48</v>
      </c>
      <c r="J32" s="25">
        <f>I32*H32</f>
        <v>1728</v>
      </c>
      <c r="K32" s="25"/>
    </row>
    <row r="33" spans="1:11">
      <c r="A33" s="25"/>
      <c r="B33" s="26"/>
      <c r="C33" s="26"/>
      <c r="D33" s="25" t="s">
        <v>53</v>
      </c>
      <c r="E33" s="25">
        <v>2.2599999999999998</v>
      </c>
      <c r="F33" s="25"/>
      <c r="G33" s="25"/>
      <c r="H33" s="25">
        <v>36</v>
      </c>
      <c r="I33" s="25">
        <v>36</v>
      </c>
      <c r="J33" s="25">
        <f>I33*H33*E33</f>
        <v>2928.9599999999996</v>
      </c>
      <c r="K33" s="25"/>
    </row>
    <row r="34" spans="1:11">
      <c r="A34" s="25"/>
      <c r="B34" s="26"/>
      <c r="C34" s="26"/>
      <c r="D34" s="25" t="s">
        <v>54</v>
      </c>
      <c r="E34" s="25">
        <v>1.75</v>
      </c>
      <c r="F34" s="25"/>
      <c r="G34" s="25"/>
      <c r="H34" s="25">
        <v>30</v>
      </c>
      <c r="I34" s="25">
        <v>30</v>
      </c>
      <c r="J34" s="25">
        <f t="shared" ref="J34:J41" si="1">I34*H34</f>
        <v>900</v>
      </c>
      <c r="K34" s="25"/>
    </row>
    <row r="35" spans="1:11">
      <c r="A35" s="25"/>
      <c r="B35" s="26"/>
      <c r="C35" s="26"/>
      <c r="D35" s="25"/>
      <c r="E35" s="25"/>
      <c r="F35" s="25"/>
      <c r="G35" s="25"/>
      <c r="H35" s="25">
        <v>24</v>
      </c>
      <c r="I35" s="25">
        <v>24</v>
      </c>
      <c r="J35" s="25">
        <f t="shared" si="1"/>
        <v>576</v>
      </c>
      <c r="K35" s="25"/>
    </row>
    <row r="36" spans="1:11">
      <c r="A36" s="25"/>
      <c r="B36" s="26"/>
      <c r="C36" s="26"/>
      <c r="D36" s="25"/>
      <c r="E36" s="25"/>
      <c r="F36" s="25"/>
      <c r="G36" s="25"/>
      <c r="H36" s="25">
        <v>20</v>
      </c>
      <c r="I36" s="25">
        <v>20</v>
      </c>
      <c r="J36" s="25">
        <f t="shared" si="1"/>
        <v>400</v>
      </c>
      <c r="K36" s="25"/>
    </row>
    <row r="37" spans="1:11">
      <c r="A37" s="25"/>
      <c r="B37" s="26"/>
      <c r="C37" s="26"/>
      <c r="D37" s="25" t="s">
        <v>55</v>
      </c>
      <c r="E37" s="25"/>
      <c r="F37" s="25"/>
      <c r="G37" s="25"/>
      <c r="H37" s="25"/>
      <c r="I37" s="25"/>
      <c r="J37" s="25">
        <f t="shared" si="1"/>
        <v>0</v>
      </c>
      <c r="K37" s="25"/>
    </row>
    <row r="38" spans="1:11">
      <c r="A38" s="25"/>
      <c r="B38" s="26"/>
      <c r="C38" s="26"/>
      <c r="D38" s="25"/>
      <c r="E38" s="25"/>
      <c r="F38" s="25"/>
      <c r="G38" s="25"/>
      <c r="H38" s="25"/>
      <c r="I38" s="25"/>
      <c r="J38" s="25">
        <f t="shared" si="1"/>
        <v>0</v>
      </c>
      <c r="K38" s="25"/>
    </row>
    <row r="39" spans="1:11">
      <c r="A39" s="25"/>
      <c r="B39" s="26"/>
      <c r="C39" s="26"/>
      <c r="D39" s="25"/>
      <c r="E39" s="25"/>
      <c r="F39" s="25"/>
      <c r="G39" s="25"/>
      <c r="H39" s="25"/>
      <c r="I39" s="25"/>
      <c r="J39" s="25">
        <f t="shared" si="1"/>
        <v>0</v>
      </c>
      <c r="K39" s="25"/>
    </row>
    <row r="40" spans="1:11">
      <c r="A40" s="25"/>
      <c r="B40" s="26"/>
      <c r="C40" s="26"/>
      <c r="D40" s="25"/>
      <c r="E40" s="25"/>
      <c r="F40" s="25"/>
      <c r="G40" s="25"/>
      <c r="H40" s="25"/>
      <c r="I40" s="25"/>
      <c r="J40" s="25">
        <f t="shared" si="1"/>
        <v>0</v>
      </c>
      <c r="K40" s="25"/>
    </row>
    <row r="41" spans="1:11">
      <c r="A41" s="25"/>
      <c r="B41" s="26"/>
      <c r="C41" s="26"/>
      <c r="D41" s="25" t="s">
        <v>56</v>
      </c>
      <c r="E41" s="25">
        <v>300</v>
      </c>
      <c r="F41" s="25" t="s">
        <v>57</v>
      </c>
      <c r="G41" s="25"/>
      <c r="H41" s="25"/>
      <c r="I41" s="25"/>
      <c r="J41" s="25">
        <f t="shared" si="1"/>
        <v>0</v>
      </c>
      <c r="K41" s="25"/>
    </row>
    <row r="43" spans="1:11">
      <c r="C43" s="43"/>
      <c r="D43" s="43"/>
      <c r="E43" s="43"/>
      <c r="F43" s="43"/>
      <c r="G43" s="43"/>
      <c r="H43" s="43"/>
      <c r="I43" s="43"/>
      <c r="J43" s="43"/>
      <c r="K43" s="43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Notes &amp; Figures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Horejs</dc:creator>
  <cp:lastModifiedBy>Linda Ryan</cp:lastModifiedBy>
  <dcterms:created xsi:type="dcterms:W3CDTF">2015-06-11T15:57:49Z</dcterms:created>
  <dcterms:modified xsi:type="dcterms:W3CDTF">2016-01-04T19:02:56Z</dcterms:modified>
</cp:coreProperties>
</file>